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MARIO SILVIO\MARIO PM CASTRO 2017\CAMARA DE VEREADORES 07022017\PLANILHA PARA CÂMARA DOS VERADORES 14062017\"/>
    </mc:Choice>
  </mc:AlternateContent>
  <bookViews>
    <workbookView xWindow="0" yWindow="0" windowWidth="25800" windowHeight="12600" activeTab="1"/>
  </bookViews>
  <sheets>
    <sheet name="CRONOGRAMA" sheetId="2" r:id="rId1"/>
    <sheet name="PLANILHA" sheetId="1" r:id="rId2"/>
  </sheets>
  <definedNames>
    <definedName name="_xlnm.Print_Area" localSheetId="1">PLANILHA!$A$1:$G$83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1" i="2" l="1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D19" i="2" l="1"/>
  <c r="M19" i="2" s="1"/>
  <c r="D11" i="2"/>
  <c r="M11" i="2" s="1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G35" i="1"/>
  <c r="G77" i="1"/>
  <c r="G75" i="1"/>
  <c r="G73" i="1"/>
  <c r="G72" i="1" s="1"/>
  <c r="G70" i="1"/>
  <c r="G61" i="1"/>
  <c r="G60" i="1"/>
  <c r="G59" i="1"/>
  <c r="G58" i="1"/>
  <c r="G57" i="1"/>
  <c r="G55" i="1"/>
  <c r="G54" i="1" s="1"/>
  <c r="D16" i="2" s="1"/>
  <c r="M16" i="2" s="1"/>
  <c r="G53" i="1"/>
  <c r="G52" i="1" s="1"/>
  <c r="D15" i="2" s="1"/>
  <c r="M15" i="2" s="1"/>
  <c r="G45" i="1"/>
  <c r="G41" i="1"/>
  <c r="G38" i="1"/>
  <c r="G36" i="1"/>
  <c r="G26" i="1"/>
  <c r="G20" i="1"/>
  <c r="G10" i="1"/>
  <c r="G8" i="1"/>
  <c r="G7" i="1" s="1"/>
  <c r="G74" i="1"/>
  <c r="D20" i="2" s="1"/>
  <c r="M20" i="2" s="1"/>
  <c r="D7" i="2" l="1"/>
  <c r="G37" i="1"/>
  <c r="D12" i="2" s="1"/>
  <c r="M12" i="2" s="1"/>
  <c r="G11" i="2"/>
  <c r="G15" i="2"/>
  <c r="G16" i="2"/>
  <c r="G19" i="2"/>
  <c r="G20" i="2"/>
  <c r="I11" i="2"/>
  <c r="I15" i="2"/>
  <c r="I16" i="2"/>
  <c r="I19" i="2"/>
  <c r="I20" i="2"/>
  <c r="K11" i="2"/>
  <c r="K15" i="2"/>
  <c r="K16" i="2"/>
  <c r="K19" i="2"/>
  <c r="K20" i="2"/>
  <c r="G64" i="1"/>
  <c r="G51" i="1"/>
  <c r="G48" i="1"/>
  <c r="G32" i="1"/>
  <c r="G24" i="1"/>
  <c r="G16" i="1"/>
  <c r="G12" i="1"/>
  <c r="G65" i="1"/>
  <c r="G49" i="1"/>
  <c r="G33" i="1"/>
  <c r="G17" i="1"/>
  <c r="G78" i="1"/>
  <c r="G76" i="1" s="1"/>
  <c r="D21" i="2" s="1"/>
  <c r="M21" i="2" s="1"/>
  <c r="G71" i="1"/>
  <c r="G69" i="1" s="1"/>
  <c r="D18" i="2" s="1"/>
  <c r="G68" i="1"/>
  <c r="G56" i="1" s="1"/>
  <c r="D17" i="2" s="1"/>
  <c r="G67" i="1"/>
  <c r="G66" i="1"/>
  <c r="G63" i="1"/>
  <c r="G62" i="1"/>
  <c r="G50" i="1"/>
  <c r="G47" i="1"/>
  <c r="G46" i="1"/>
  <c r="G44" i="1" s="1"/>
  <c r="D14" i="2" s="1"/>
  <c r="G43" i="1"/>
  <c r="G42" i="1"/>
  <c r="G40" i="1" s="1"/>
  <c r="D13" i="2" s="1"/>
  <c r="G39" i="1"/>
  <c r="G34" i="1"/>
  <c r="G31" i="1"/>
  <c r="G30" i="1"/>
  <c r="G29" i="1"/>
  <c r="G28" i="1"/>
  <c r="G27" i="1"/>
  <c r="G23" i="1"/>
  <c r="G22" i="1"/>
  <c r="G21" i="1"/>
  <c r="G18" i="1"/>
  <c r="G15" i="1"/>
  <c r="G14" i="1"/>
  <c r="G13" i="1"/>
  <c r="G11" i="1"/>
  <c r="G9" i="1" s="1"/>
  <c r="M13" i="2" l="1"/>
  <c r="K13" i="2"/>
  <c r="I13" i="2"/>
  <c r="G13" i="2"/>
  <c r="M14" i="2"/>
  <c r="G14" i="2"/>
  <c r="K14" i="2"/>
  <c r="I14" i="2"/>
  <c r="M17" i="2"/>
  <c r="G17" i="2"/>
  <c r="K17" i="2"/>
  <c r="I17" i="2"/>
  <c r="D8" i="2"/>
  <c r="G79" i="1"/>
  <c r="M18" i="2"/>
  <c r="I18" i="2"/>
  <c r="G18" i="2"/>
  <c r="K18" i="2"/>
  <c r="G25" i="1"/>
  <c r="D10" i="2" s="1"/>
  <c r="G21" i="2"/>
  <c r="I21" i="2"/>
  <c r="G12" i="2"/>
  <c r="M7" i="2"/>
  <c r="D22" i="2"/>
  <c r="I12" i="2"/>
  <c r="G19" i="1"/>
  <c r="D9" i="2" s="1"/>
  <c r="K21" i="2"/>
  <c r="K12" i="2"/>
  <c r="B7" i="2"/>
  <c r="M10" i="2" l="1"/>
  <c r="I10" i="2"/>
  <c r="G10" i="2"/>
  <c r="K10" i="2"/>
  <c r="M8" i="2"/>
  <c r="M22" i="2" s="1"/>
  <c r="L22" i="2" s="1"/>
  <c r="G8" i="2"/>
  <c r="K8" i="2"/>
  <c r="I8" i="2"/>
  <c r="M9" i="2"/>
  <c r="G9" i="2"/>
  <c r="K9" i="2"/>
  <c r="I9" i="2"/>
  <c r="K7" i="2"/>
  <c r="G7" i="2"/>
  <c r="G22" i="2" s="1"/>
  <c r="I7" i="2"/>
  <c r="I22" i="2" s="1"/>
  <c r="H22" i="2" s="1"/>
  <c r="F22" i="2" l="1"/>
  <c r="G23" i="2"/>
  <c r="I23" i="2" s="1"/>
  <c r="K22" i="2"/>
  <c r="J22" i="2" s="1"/>
  <c r="E8" i="2"/>
  <c r="E18" i="2"/>
  <c r="E13" i="2"/>
  <c r="E10" i="2"/>
  <c r="E19" i="2"/>
  <c r="E11" i="2"/>
  <c r="E12" i="2"/>
  <c r="E20" i="2"/>
  <c r="E14" i="2"/>
  <c r="E9" i="2"/>
  <c r="E15" i="2"/>
  <c r="E16" i="2"/>
  <c r="E21" i="2"/>
  <c r="E17" i="2"/>
  <c r="E7" i="2"/>
  <c r="K23" i="2" l="1"/>
  <c r="M23" i="2" s="1"/>
  <c r="E22" i="2"/>
  <c r="F23" i="2" l="1"/>
  <c r="H23" i="2" l="1"/>
  <c r="J23" i="2" l="1"/>
  <c r="L23" i="2"/>
</calcChain>
</file>

<file path=xl/comments1.xml><?xml version="1.0" encoding="utf-8"?>
<comments xmlns="http://schemas.openxmlformats.org/spreadsheetml/2006/main">
  <authors>
    <author>Administrador</author>
  </authors>
  <commentList>
    <comment ref="D7" authorId="0" shapeId="0">
      <text>
        <r>
          <rPr>
            <sz val="8"/>
            <color indexed="81"/>
            <rFont val="Tahoma"/>
            <family val="2"/>
          </rPr>
          <t>É VEDADO o uso de unidade como "VB" de verba ou "GB" de global, exceto para Administração Local da Obra</t>
        </r>
      </text>
    </comment>
  </commentList>
</comments>
</file>

<file path=xl/sharedStrings.xml><?xml version="1.0" encoding="utf-8"?>
<sst xmlns="http://schemas.openxmlformats.org/spreadsheetml/2006/main" count="216" uniqueCount="147">
  <si>
    <t>M2</t>
  </si>
  <si>
    <t>M3</t>
  </si>
  <si>
    <t>FUNDAÇÃO</t>
  </si>
  <si>
    <t>ESCAVAÇÃO MANUAL DE VALAS. AF_03/2016</t>
  </si>
  <si>
    <t>LASTRO DE CONCRETO, PREPARO MECÂNICO, INCLUSOS ADITIVO IMPERMEABILIZANTE, LANÇAMENTO E ADENSAMENTO</t>
  </si>
  <si>
    <t>FORMA TABUA PARA CONCRETO EM FUNDACAO C/ REAPROVEITAMENTO 5X</t>
  </si>
  <si>
    <t>MONTAGEM DE ARMADURA TRANSVERSAL DE ESTACAS DE SEÇÃO CIRCULAR, DIÂMETRO = 5,0 MM. AF_11/2016</t>
  </si>
  <si>
    <t>KG</t>
  </si>
  <si>
    <t>CONCRETO FCK = 20MPA, TRAÇO 1:2,7:3 (CIMENTO/ AREIA MÉDIA/ BRITA 1)  - PREPARO MECÂNICO COM BETONEIRA 400 L. AF_07/2016</t>
  </si>
  <si>
    <t>LANCAMENTO/APLICACAO MANUAL DE CONCRETO EM FUNDACOES</t>
  </si>
  <si>
    <t>REATERRO DE VALA COM COMPACTAÇÃO MANUAL</t>
  </si>
  <si>
    <t>ARMAÇÃO DE PILAR OU VIGA DE UMA ESTRUTURA CONVENCIONAL DE CONCRETO ARMADO EM UM EDIFÍCIO DE MÚLTIPLOS PAVIMENTOS UTILIZANDO AÇO CA-60 DE 5.0 MM - MONTAGEM. AF_12/2015</t>
  </si>
  <si>
    <t>ARMAÇÃO DE PILAR OU VIGA DE UMA ESTRUTURA CONVENCIONAL DE CONCRETO ARMADO EM UM EDIFÍCIO DE MÚLTIPLOS PAVIMENTOS UTILIZANDO AÇO CA-50 DE 10.0 MM - MONTAGEM. AF_12/2015</t>
  </si>
  <si>
    <t>FABRICAÇÃO DE FÔRMA PARA VIGAS, COM MADEIRA SERRADA, E = 25 MM. AF_12/2015</t>
  </si>
  <si>
    <t>LANÇAMENTO COM USO DE BALDES, ADENSAMENTO E ACABAMENTO DE CONCRETO EM ESTRUTURAS. AF_12/2015</t>
  </si>
  <si>
    <t>M</t>
  </si>
  <si>
    <t>PISO</t>
  </si>
  <si>
    <t>REGULARIZACAO E COMPACTACAO DE SUBLEITO ATE 20 CM DE ESPESSURA</t>
  </si>
  <si>
    <t>LIMPEZA FINAL DA OBRA</t>
  </si>
  <si>
    <t>ITEM</t>
  </si>
  <si>
    <t>QUANT.</t>
  </si>
  <si>
    <t>TOTAL</t>
  </si>
  <si>
    <t>%</t>
  </si>
  <si>
    <t>PERIODO</t>
  </si>
  <si>
    <t>VALOR</t>
  </si>
  <si>
    <t>1ª MEDIÇÃO</t>
  </si>
  <si>
    <t>2ª MEDIÇÃO</t>
  </si>
  <si>
    <t>TOTAL ACUMULADO</t>
  </si>
  <si>
    <t>ESTACA A TRADO (BROCA) DIAMETRO = 20 CM, EM CONCRETO MOLDADO IN LOCO, 15 MPA, SEM ARMACAO.</t>
  </si>
  <si>
    <t>MASSA ÚNICA, PARA RECEBIMENTO DE PINTURA, EM ARGAMASSA TRAÇO 1:2:8, PREPARO MANUAL, APLICADA MANUALMENTE EM TETO, ESPESSURA DE 20MM, COM EXECUÇÃO DE TALISCAS. AF_03/2015</t>
  </si>
  <si>
    <t>1.1</t>
  </si>
  <si>
    <t>DESCRIÇÃO DO SERVIÇO</t>
  </si>
  <si>
    <t>UNID.</t>
  </si>
  <si>
    <t>PREÇ.UNIT.</t>
  </si>
  <si>
    <t>LIMPEZA</t>
  </si>
  <si>
    <t>SALAS - 50,09 M2 E SALA DE ARQUIVO (SOB PLENÁRIO)</t>
  </si>
  <si>
    <t>SERVIÇOS PRELIMINARES</t>
  </si>
  <si>
    <t>LOCACAO CONVENCIONAL DE OBRA, ATRAVÉS DE GABARITO DE TABUAS CORRIDAS PONTALETADAS, COM REAPROVEITAMENTO DE 3 VEZES.</t>
  </si>
  <si>
    <t>ARMAÇÃO UTILIZANDO AÇO CA-25 DE 10.0 MM - MONTAGEM. AF_12/2015</t>
  </si>
  <si>
    <t>ESTRUTURA</t>
  </si>
  <si>
    <t>COBERTURA</t>
  </si>
  <si>
    <t>ESTRUTURA METALICA EM TESOURAS OU TRELICAS, VAO LIVRE DE 20M, FORNECIMENTO E MONTAGEM, NAO SENDO CONSIDERADOS OS FECHAMENTOS METALICOS, AS COLUNAS, OS SERVICOS GERAIS EM ALVENARIA E CONCRETO, AS TELHAS DE COBERTURA E A PINTURA DE ACABAMENTO</t>
  </si>
  <si>
    <t>TRAMA DE AÇO COMPOSTA POR TERÇAS PARA TELHADOS DE ATÉ 2 ÁGUAS PARA TELHA ONDULADA DE FIBROCIMENTO, METÁLICA, PLÁSTICA OU TERMOACÚSTICA, INCLUSO TRANSPORTE VERTICAL. AF_12/2015</t>
  </si>
  <si>
    <t>TELHAMENTO COM TELHA DE AÇO/ALUMÍNIO E = 0,5 MM, COM ATÉ 2 ÁGUAS, INCLUSO IÇAMENTO. AF_06/2016</t>
  </si>
  <si>
    <t>RUFO EM CHAPA DE AÇO GALVANIZADO NÚMERO 24, CORTE DE 25 CM, INCLUSO TRANSPORTE VERTICAL. AF_06/2016</t>
  </si>
  <si>
    <t>CALHA EM CHAPA DE AÇO GALVANIZADO NÚMERO 24, DESENVOLVIMENTO DE 50 CM, INCLUSO TRANSPORTE VERTICAL. AF_06/2016</t>
  </si>
  <si>
    <t>TUBO PVC, SÉRIE R, ÁGUA PLUVIAL, DN 100 MM, FORNECIDO E INSTALADO EM CONDUTORES VERTICAIS DE ÁGUAS PLUVIAIS. AF_12/2014</t>
  </si>
  <si>
    <t>CURVA 87 GRAUS E 30 MINUTOS, PVC, SERIE R, ÁGUA PLUVIAL, DN 100 MM, JUNTA ELÁSTICA, FORNECIDO E INSTALADO EM CONDUTORES VERTICAIS DE ÁGUAS PLUVIAIS. AF_12/2014</t>
  </si>
  <si>
    <t>UN</t>
  </si>
  <si>
    <t>RALO FOFO SEMIESFERICO, 150 MM, PARA LAJES/ CALHAS</t>
  </si>
  <si>
    <t>CAIXA DE INSPEÇÃO 80X80X80CM EM ALVENARIA - EXECUÇÃO</t>
  </si>
  <si>
    <t>PAREDES</t>
  </si>
  <si>
    <t>ALVENARIA DE VEDAÇÃO DE BLOCOS CERÂMICOS FURADOS NA VERTICAL DE 14X19X39CM (ESPESSURA 14CM) DE PAREDES COM ÁREA LÍQUIDA MAIOR OU IGUAL A 6M² SEM VÃOS E ARGAMASSA DE ASSENTAMENTO COM PREPARO MANUAL. AF_06/2014</t>
  </si>
  <si>
    <t>REVESTIMENTOS</t>
  </si>
  <si>
    <t>IMPERMEABILIZACAO DE SUPERFICIE COM ARGAMASSA DE CIMENTO E AREIA, TRACO 1:3, COM ADITIVO IMPERMEABILIZANTE, E=3 CM</t>
  </si>
  <si>
    <t>MASSA ÚNICA, PARA RECEBIMENTO DE PINTURA, EM ARGAMASSA TRAÇO 1:2:8, PREPARO MANUAL, APLICADA MANUALMENTE EM FACES INTERNAS DE PAREDES, ESPESSURA DE 10MM, COM EXECUÇÃO DE TALISCAS. AF_06/2014</t>
  </si>
  <si>
    <t>FORRO</t>
  </si>
  <si>
    <t>LAJE PRE-MOLD BETA 11 P/1KN/M2 VAOS 4,40M/INCL VIGOTAS TIJOLOS ARMADURA NEGATIVA CAPEAMENTO 3CM CONCRETO 20MPA ESCORAMENTO MATERIAL E MAO  DE OBRA.</t>
  </si>
  <si>
    <t>APLICAÇÃO E LIXAMENTO DE MASSA LÁTEX EM TETO, UMA DEMÃO. AF_06/2014</t>
  </si>
  <si>
    <t>LASTRO DE VALA COM PREPARO DE FUNDO, LARGURA MENOR QUE 1,5 M, COM CAMADA DE BRITA, LANÇAMENTO MANUAL, EM LOCAL COM NÍVEL ALTO DE INTERFERÊNCIA. AF_06/2016</t>
  </si>
  <si>
    <t>PISO EM CONCRETO 20 MPA PREPARO MECANICO, ESPESSURA 7CM, INCLUSO JUNTAS DE DILATACAO EM MADEIRA</t>
  </si>
  <si>
    <t>ARMACAO EM TELA DE ACO SOLDADA NERVURADA Q-138, ACO CA-60, 4,2MM, MALHA 10X10CM</t>
  </si>
  <si>
    <t>PISO EM TABUA CORRIDA DE MADEIRA ESPESSURA 2,5CM FIXADO EM PECAS DE MADEIRA E ASSENTADO EM ARGAMASSA TRACO 1:4 (CIMENTO/AREIA)</t>
  </si>
  <si>
    <t>RODAPE EM MADEIRA, ALTURA 7CM, FIXADO COM COLA</t>
  </si>
  <si>
    <t xml:space="preserve">JANELAS </t>
  </si>
  <si>
    <t>VIDRO TEMPERADO INCOLOR, ESPESSURA 8MM, FORNECIMENTO E INSTALACAO, INCLUSIVE MASSA PARA VEDACAO</t>
  </si>
  <si>
    <t>PORTAS</t>
  </si>
  <si>
    <t>KIT DE PORTA DE MADEIRA PARA PINTURA, SEMI-OCA (LEVE OU MÉDIA), PADRÃO MÉDIO, 90X210CM, ESPESSURA DE 3,5CM, ITENS INCLUSOS: DOBRADIÇAS, MONTAGEM E INSTALAÇÃO DO BATENTE, FECHADURA COM EXECUÇÃO DO FURO - FORNECIMENTO E INSTALAÇÃO. AF_08/2015</t>
  </si>
  <si>
    <t>INSTALAÇÃO ELÉTRICA</t>
  </si>
  <si>
    <t>ELETRODUTO RÍGIDO ROSCÁVEL, PVC, DN 32 MM (1"), PARA CIRCUITOS TERMINAIS, INSTALADO EM FORRO - FORNECIMENTO E INSTALAÇÃO. AF_12/2015</t>
  </si>
  <si>
    <t>TOMADA MÉDIA DE EMBUTIR (1 MÓDULO), 2P+T 10 A, SEM SUPORTE E SEM PLACA - FORNECIMENTO E INSTALAÇÃO. AF_12/2015</t>
  </si>
  <si>
    <t>TOMADA MÉDIA DE EMBUTIR (1 MÓDULO), 2P+T 20 A, SEM SUPORTE E SEM PLACA - FORNECIMENTO E INSTALAÇÃO. AF_12/2015</t>
  </si>
  <si>
    <t>FIO DE COBRE, SOLIDO, CLASSE 1, ISOLACAO EM PVC/A, ANTICHAMA BWF-B, 450/750V, SECAO NOMINAL 2,5 MM2</t>
  </si>
  <si>
    <t>FIO DE COBRE, SOLIDO, CLASSE 1, ISOLACAO EM PVC/A, ANTICHAMA BWF-B, 450/750V, SECAO NOMINAL 1,5 MM2</t>
  </si>
  <si>
    <t>CAIXA DE PASSAGEM 60X60X70 FUNDO BRITA COM TAMPA</t>
  </si>
  <si>
    <t>DISJUNTOR MONOPOLAR TIPO DIN, CORRENTE NOMINAL DE 25A - FORNECIMENTO E INSTALAÇÃO. AF_04/2016</t>
  </si>
  <si>
    <t>DISJUNTOR MONOPOLAR TIPO DIN, CORRENTE NOMINAL DE 10A - FORNECIMENTO E INSTALAÇÃO. AF_04/2016</t>
  </si>
  <si>
    <t>INTERRUPTOR SIMPLES (1 MÓDULO) COM 1 TOMADA DE EMBUTIR 2P+T 10 A,  INCLUINDO SUPORTE E PLACA - FORNECIMENTO E INSTALAÇÃO. AF_12/2015</t>
  </si>
  <si>
    <t>LUMINARIA TIPO CALHA, DE SOBREPOR, COM REATOR DE PARTIDA RAPIDA E LAMPADA FLUORESCENTE 1X40W, COMPLETA, FORNECIMENTO E INSTALACAO</t>
  </si>
  <si>
    <t>LUMINARIA GLOBO VIDRO LEITOSO/PLAFONIER/BOCAL/LAMPADA FLUORESCENTE 40W</t>
  </si>
  <si>
    <t>TOMADA PARA TELEFONE DE 4 POLOS PADRAO TELEBRAS - FORNECIMENTO E INSTALACAO</t>
  </si>
  <si>
    <t>ESQUADRIAS - JANELAS DO ARQUIVO</t>
  </si>
  <si>
    <t>JANELA DE ALUMÍNIO BRONZE TIPO VENEZIANA</t>
  </si>
  <si>
    <t>PISO CERÂMICO DO ARQUIVO</t>
  </si>
  <si>
    <t>REVESTIMENTO CERÂMICO PARA PISO COM PLACAS TIPO GRÊS DE DIMENSÕES 45X45 CM APLICADA EM AMBIENTES DE ÁREA MAIOR QUE 10 M2. AF_06/2014</t>
  </si>
  <si>
    <t>FORRO DO ARQUIVO</t>
  </si>
  <si>
    <t>PLACA / CHAPA DE GESSO ACARTONADO, ACABAMENTO VINILICO LISO EM UMA DAS FACES, COR BRANCA, BORDA QUADRADA, E = 9,5 MM, 625 X 625 MM (L X C), PARA FORRO REMOVIVEL</t>
  </si>
  <si>
    <t>CARGA MANUAL DE ENTULHO EM CAMINHAO BASCULANTE 6 M3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</si>
  <si>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</si>
  <si>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</si>
  <si>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</si>
  <si>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</si>
  <si>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</si>
  <si>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</si>
  <si>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</si>
  <si>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</si>
  <si>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</si>
  <si>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</si>
  <si>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</si>
  <si>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</si>
  <si>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</si>
  <si>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</si>
  <si>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</si>
  <si>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</si>
  <si>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</si>
  <si>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</si>
  <si>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</si>
  <si>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</si>
  <si>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</si>
  <si>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</si>
  <si>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</si>
  <si>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5.1</t>
  </si>
  <si>
    <t>6.1</t>
  </si>
  <si>
    <t>6.2</t>
  </si>
  <si>
    <t>7.1</t>
  </si>
  <si>
    <t>7.2</t>
  </si>
  <si>
    <t>7.3</t>
  </si>
  <si>
    <t>8.1</t>
  </si>
  <si>
    <t>8.2</t>
  </si>
  <si>
    <t>8.3</t>
  </si>
  <si>
    <t>8.4</t>
  </si>
  <si>
    <t>8.5</t>
  </si>
  <si>
    <t>8.6</t>
  </si>
  <si>
    <t>8.7</t>
  </si>
  <si>
    <t>9.1</t>
  </si>
  <si>
    <t>10.1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</si>
  <si>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</si>
  <si>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</si>
  <si>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</si>
  <si>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</si>
  <si>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</si>
  <si>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</si>
  <si>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</si>
  <si>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</si>
  <si>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</si>
  <si>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</si>
  <si>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11.11.</t>
  </si>
  <si>
    <t>11.12</t>
  </si>
  <si>
    <t>12.1</t>
  </si>
  <si>
    <t>PORTA EM ALUMÍNIO DE ABRIR TIPO VENEZIANA COM GUARNIÇÃO, FIXAÇÃO COM PARAFUSOS - FORNECIMENTO E INSTALAÇÃO. AF_08/2015</t>
  </si>
  <si>
    <t>12.2</t>
  </si>
  <si>
    <t>13.1</t>
  </si>
  <si>
    <t>14.1</t>
  </si>
  <si>
    <t>15.1</t>
  </si>
  <si>
    <t>15.2</t>
  </si>
  <si>
    <t>CONFERIR A PLANILHA</t>
  </si>
  <si>
    <t xml:space="preserve">DATAR CARIMBAR E ASSINAR - USAR PAPEL TIMBRADO DA EMPRESA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</si>
</sst>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dd/mm/yy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66FFFF"/>
        <bgColor rgb="FF000000"/>
      </patternFill>
    </fill>
    <fill>
      <patternFill patternType="solid">
        <fgColor rgb="FF66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4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/>
    <xf numFmtId="0" fontId="0" fillId="0" borderId="1" xfId="0" applyBorder="1"/>
    <xf numFmtId="0" fontId="0" fillId="0" borderId="5" xfId="0" applyBorder="1"/>
    <xf numFmtId="164" fontId="0" fillId="0" borderId="6" xfId="0" applyNumberFormat="1" applyBorder="1"/>
    <xf numFmtId="10" fontId="0" fillId="0" borderId="0" xfId="0" applyNumberFormat="1" applyAlignment="1">
      <alignment horizontal="center"/>
    </xf>
    <xf numFmtId="164" fontId="0" fillId="0" borderId="1" xfId="0" applyNumberFormat="1" applyBorder="1"/>
    <xf numFmtId="10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164" fontId="0" fillId="0" borderId="8" xfId="0" applyNumberFormat="1" applyBorder="1"/>
    <xf numFmtId="10" fontId="0" fillId="0" borderId="8" xfId="0" applyNumberFormat="1" applyBorder="1" applyAlignment="1">
      <alignment horizontal="center"/>
    </xf>
    <xf numFmtId="0" fontId="0" fillId="0" borderId="2" xfId="0" applyBorder="1"/>
    <xf numFmtId="165" fontId="0" fillId="0" borderId="3" xfId="0" applyNumberFormat="1" applyBorder="1" applyAlignment="1">
      <alignment horizontal="center" vertical="center"/>
    </xf>
    <xf numFmtId="0" fontId="0" fillId="0" borderId="4" xfId="0" applyBorder="1"/>
    <xf numFmtId="164" fontId="0" fillId="0" borderId="5" xfId="0" applyNumberFormat="1" applyBorder="1"/>
    <xf numFmtId="10" fontId="0" fillId="0" borderId="5" xfId="0" applyNumberFormat="1" applyBorder="1" applyAlignment="1">
      <alignment horizontal="center"/>
    </xf>
    <xf numFmtId="10" fontId="0" fillId="0" borderId="5" xfId="0" applyNumberFormat="1" applyBorder="1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9" fontId="2" fillId="0" borderId="1" xfId="0" applyNumberFormat="1" applyFont="1" applyBorder="1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2" xfId="0" applyFill="1" applyBorder="1"/>
    <xf numFmtId="0" fontId="0" fillId="3" borderId="1" xfId="0" applyFill="1" applyBorder="1"/>
    <xf numFmtId="10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/>
    <xf numFmtId="164" fontId="0" fillId="3" borderId="1" xfId="0" applyNumberFormat="1" applyFill="1" applyBorder="1"/>
    <xf numFmtId="164" fontId="0" fillId="3" borderId="3" xfId="0" applyNumberFormat="1" applyFill="1" applyBorder="1"/>
    <xf numFmtId="0" fontId="2" fillId="4" borderId="1" xfId="0" applyFont="1" applyFill="1" applyBorder="1" applyAlignment="1" applyProtection="1">
      <alignment horizontal="justify" vertical="top" wrapText="1"/>
      <protection locked="0"/>
    </xf>
    <xf numFmtId="0" fontId="2" fillId="4" borderId="1" xfId="0" applyFont="1" applyFill="1" applyBorder="1" applyAlignment="1" applyProtection="1">
      <alignment horizontal="center" wrapText="1"/>
      <protection locked="0"/>
    </xf>
    <xf numFmtId="4" fontId="2" fillId="4" borderId="1" xfId="0" applyNumberFormat="1" applyFont="1" applyFill="1" applyBorder="1" applyProtection="1">
      <protection locked="0"/>
    </xf>
    <xf numFmtId="39" fontId="2" fillId="2" borderId="3" xfId="0" applyNumberFormat="1" applyFont="1" applyFill="1" applyBorder="1"/>
    <xf numFmtId="0" fontId="4" fillId="4" borderId="1" xfId="0" applyFont="1" applyFill="1" applyBorder="1" applyAlignment="1" applyProtection="1">
      <alignment horizontal="center" wrapText="1"/>
      <protection locked="0"/>
    </xf>
    <xf numFmtId="4" fontId="4" fillId="4" borderId="1" xfId="0" applyNumberFormat="1" applyFont="1" applyFill="1" applyBorder="1" applyProtection="1">
      <protection locked="0"/>
    </xf>
    <xf numFmtId="0" fontId="3" fillId="4" borderId="1" xfId="0" applyFont="1" applyFill="1" applyBorder="1" applyAlignment="1" applyProtection="1">
      <alignment horizontal="center" wrapText="1"/>
      <protection locked="0"/>
    </xf>
    <xf numFmtId="4" fontId="3" fillId="4" borderId="1" xfId="0" applyNumberFormat="1" applyFont="1" applyFill="1" applyBorder="1" applyProtection="1">
      <protection locked="0"/>
    </xf>
    <xf numFmtId="0" fontId="1" fillId="2" borderId="1" xfId="0" applyFont="1" applyFill="1" applyBorder="1"/>
    <xf numFmtId="4" fontId="1" fillId="2" borderId="1" xfId="0" applyNumberFormat="1" applyFont="1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4" fontId="0" fillId="2" borderId="1" xfId="0" applyNumberFormat="1" applyFill="1" applyBorder="1"/>
    <xf numFmtId="0" fontId="3" fillId="5" borderId="8" xfId="0" applyFont="1" applyFill="1" applyBorder="1" applyAlignment="1" applyProtection="1">
      <alignment horizontal="justify" vertical="top" wrapText="1"/>
      <protection locked="0"/>
    </xf>
    <xf numFmtId="0" fontId="3" fillId="5" borderId="8" xfId="0" applyFont="1" applyFill="1" applyBorder="1" applyAlignment="1" applyProtection="1">
      <alignment horizontal="center" wrapText="1"/>
      <protection locked="0"/>
    </xf>
    <xf numFmtId="4" fontId="3" fillId="5" borderId="8" xfId="0" applyNumberFormat="1" applyFont="1" applyFill="1" applyBorder="1" applyProtection="1">
      <protection locked="0"/>
    </xf>
    <xf numFmtId="39" fontId="3" fillId="5" borderId="8" xfId="0" applyNumberFormat="1" applyFont="1" applyFill="1" applyBorder="1"/>
    <xf numFmtId="39" fontId="3" fillId="5" borderId="9" xfId="0" applyNumberFormat="1" applyFont="1" applyFill="1" applyBorder="1"/>
    <xf numFmtId="39" fontId="2" fillId="2" borderId="1" xfId="0" applyNumberFormat="1" applyFont="1" applyFill="1" applyBorder="1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ont="1" applyFill="1" applyBorder="1" applyAlignment="1">
      <alignment wrapText="1"/>
    </xf>
    <xf numFmtId="0" fontId="3" fillId="5" borderId="7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center" vertical="center"/>
      <protection locked="0"/>
    </xf>
    <xf numFmtId="0" fontId="0" fillId="2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wrapText="1"/>
    </xf>
    <xf numFmtId="0" fontId="1" fillId="6" borderId="1" xfId="0" applyFont="1" applyFill="1" applyBorder="1"/>
    <xf numFmtId="4" fontId="1" fillId="6" borderId="1" xfId="0" applyNumberFormat="1" applyFont="1" applyFill="1" applyBorder="1"/>
    <xf numFmtId="39" fontId="3" fillId="6" borderId="1" xfId="0" applyNumberFormat="1" applyFont="1" applyFill="1" applyBorder="1"/>
    <xf numFmtId="39" fontId="3" fillId="6" borderId="3" xfId="0" applyNumberFormat="1" applyFont="1" applyFill="1" applyBorder="1"/>
    <xf numFmtId="0" fontId="3" fillId="5" borderId="2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justify" vertical="top" wrapText="1"/>
      <protection locked="0"/>
    </xf>
    <xf numFmtId="0" fontId="3" fillId="5" borderId="1" xfId="0" applyFont="1" applyFill="1" applyBorder="1" applyAlignment="1" applyProtection="1">
      <alignment horizontal="center" wrapText="1"/>
      <protection locked="0"/>
    </xf>
    <xf numFmtId="4" fontId="3" fillId="5" borderId="1" xfId="0" applyNumberFormat="1" applyFont="1" applyFill="1" applyBorder="1" applyProtection="1">
      <protection locked="0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wrapText="1"/>
    </xf>
    <xf numFmtId="0" fontId="0" fillId="2" borderId="11" xfId="0" applyFill="1" applyBorder="1"/>
    <xf numFmtId="4" fontId="0" fillId="2" borderId="11" xfId="0" applyNumberFormat="1" applyFill="1" applyBorder="1"/>
    <xf numFmtId="39" fontId="2" fillId="0" borderId="11" xfId="0" applyNumberFormat="1" applyFont="1" applyBorder="1"/>
    <xf numFmtId="39" fontId="2" fillId="2" borderId="12" xfId="0" applyNumberFormat="1" applyFont="1" applyFill="1" applyBorder="1"/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wrapText="1"/>
    </xf>
    <xf numFmtId="0" fontId="1" fillId="2" borderId="14" xfId="0" applyFont="1" applyFill="1" applyBorder="1"/>
    <xf numFmtId="4" fontId="1" fillId="2" borderId="14" xfId="0" applyNumberFormat="1" applyFont="1" applyFill="1" applyBorder="1"/>
    <xf numFmtId="39" fontId="3" fillId="0" borderId="14" xfId="0" applyNumberFormat="1" applyFont="1" applyBorder="1"/>
    <xf numFmtId="39" fontId="3" fillId="2" borderId="15" xfId="0" applyNumberFormat="1" applyFont="1" applyFill="1" applyBorder="1"/>
    <xf numFmtId="0" fontId="0" fillId="2" borderId="2" xfId="0" applyFill="1" applyBorder="1"/>
    <xf numFmtId="10" fontId="0" fillId="2" borderId="1" xfId="0" applyNumberFormat="1" applyFill="1" applyBorder="1" applyAlignment="1">
      <alignment horizontal="center"/>
    </xf>
    <xf numFmtId="10" fontId="0" fillId="2" borderId="1" xfId="0" applyNumberFormat="1" applyFill="1" applyBorder="1"/>
    <xf numFmtId="164" fontId="0" fillId="2" borderId="1" xfId="0" applyNumberFormat="1" applyFill="1" applyBorder="1"/>
    <xf numFmtId="164" fontId="0" fillId="2" borderId="3" xfId="0" applyNumberFormat="1" applyFill="1" applyBorder="1"/>
    <xf numFmtId="0" fontId="0" fillId="2" borderId="0" xfId="0" applyFill="1"/>
    <xf numFmtId="39" fontId="0" fillId="3" borderId="2" xfId="0" applyNumberFormat="1" applyFill="1" applyBorder="1"/>
    <xf numFmtId="39" fontId="0" fillId="2" borderId="2" xfId="0" applyNumberFormat="1" applyFill="1" applyBorder="1"/>
    <xf numFmtId="0" fontId="3" fillId="4" borderId="0" xfId="0" applyFont="1" applyFill="1" applyBorder="1" applyAlignment="1" applyProtection="1">
      <alignment horizontal="justify" vertical="top" wrapText="1"/>
      <protection locked="0"/>
    </xf>
    <xf numFmtId="0" fontId="0" fillId="0" borderId="13" xfId="0" applyBorder="1" applyAlignment="1">
      <alignment horizontal="center" vertical="center"/>
    </xf>
    <xf numFmtId="0" fontId="4" fillId="0" borderId="14" xfId="0" applyFont="1" applyBorder="1" applyAlignment="1" applyProtection="1">
      <alignment horizontal="center" vertical="center" wrapText="1"/>
      <protection locked="0"/>
    </xf>
    <xf numFmtId="4" fontId="4" fillId="0" borderId="14" xfId="0" applyNumberFormat="1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10" fontId="0" fillId="0" borderId="0" xfId="0" applyNumberFormat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3"/>
  <sheetViews>
    <sheetView topLeftCell="B1" workbookViewId="0">
      <selection activeCell="M8" sqref="M8:M21"/>
    </sheetView>
  </sheetViews>
  <sheetFormatPr defaultRowHeight="15" x14ac:dyDescent="0.25"/>
  <cols>
    <col min="3" max="3" width="31.42578125" customWidth="1"/>
    <col min="4" max="4" width="12.42578125" style="3" customWidth="1"/>
    <col min="5" max="5" width="9.140625" style="7"/>
    <col min="7" max="7" width="11.7109375" bestFit="1" customWidth="1"/>
    <col min="8" max="8" width="10.140625" bestFit="1" customWidth="1"/>
    <col min="9" max="9" width="11.7109375" bestFit="1" customWidth="1"/>
    <col min="10" max="10" width="12.140625" bestFit="1" customWidth="1"/>
    <col min="11" max="11" width="11.7109375" bestFit="1" customWidth="1"/>
    <col min="12" max="12" width="13.28515625" bestFit="1" customWidth="1"/>
    <col min="13" max="13" width="11.7109375" bestFit="1" customWidth="1"/>
  </cols>
  <sheetData>
    <row r="2" spans="2:16" ht="23.25" thickBot="1" x14ac:dyDescent="0.3">
      <c r="C2" s="87" t="s">
        <v>35</v>
      </c>
    </row>
    <row r="3" spans="2:16" x14ac:dyDescent="0.25">
      <c r="B3" s="11"/>
      <c r="C3" s="12"/>
      <c r="D3" s="13"/>
      <c r="E3" s="14"/>
      <c r="F3" s="94" t="s">
        <v>25</v>
      </c>
      <c r="G3" s="94"/>
      <c r="H3" s="94" t="s">
        <v>26</v>
      </c>
      <c r="I3" s="95"/>
      <c r="J3" s="94" t="s">
        <v>25</v>
      </c>
      <c r="K3" s="94"/>
      <c r="L3" s="94" t="s">
        <v>26</v>
      </c>
      <c r="M3" s="95"/>
    </row>
    <row r="4" spans="2:16" x14ac:dyDescent="0.25">
      <c r="B4" s="15"/>
      <c r="C4" s="4"/>
      <c r="D4" s="8"/>
      <c r="E4" s="9"/>
      <c r="F4" s="96" t="s">
        <v>23</v>
      </c>
      <c r="G4" s="96"/>
      <c r="H4" s="96" t="s">
        <v>23</v>
      </c>
      <c r="I4" s="97"/>
      <c r="J4" s="96" t="s">
        <v>23</v>
      </c>
      <c r="K4" s="96"/>
      <c r="L4" s="96" t="s">
        <v>23</v>
      </c>
      <c r="M4" s="97"/>
    </row>
    <row r="5" spans="2:16" x14ac:dyDescent="0.25">
      <c r="B5" s="15"/>
      <c r="C5" s="4"/>
      <c r="D5" s="8"/>
      <c r="E5" s="9"/>
      <c r="F5" s="10"/>
      <c r="G5" s="10"/>
      <c r="H5" s="10"/>
      <c r="I5" s="16"/>
      <c r="J5" s="10"/>
      <c r="K5" s="10"/>
      <c r="L5" s="10"/>
      <c r="M5" s="16"/>
    </row>
    <row r="6" spans="2:16" x14ac:dyDescent="0.25">
      <c r="B6" s="15"/>
      <c r="C6" s="4"/>
      <c r="D6" s="8"/>
      <c r="E6" s="9" t="s">
        <v>22</v>
      </c>
      <c r="F6" s="21" t="s">
        <v>22</v>
      </c>
      <c r="G6" s="21" t="s">
        <v>24</v>
      </c>
      <c r="H6" s="21" t="s">
        <v>22</v>
      </c>
      <c r="I6" s="22" t="s">
        <v>24</v>
      </c>
      <c r="J6" s="24" t="s">
        <v>22</v>
      </c>
      <c r="K6" s="24" t="s">
        <v>24</v>
      </c>
      <c r="L6" s="24" t="s">
        <v>22</v>
      </c>
      <c r="M6" s="25" t="s">
        <v>24</v>
      </c>
    </row>
    <row r="7" spans="2:16" x14ac:dyDescent="0.25">
      <c r="B7" s="26">
        <f>PLANILHA!B7</f>
        <v>1</v>
      </c>
      <c r="C7" s="26" t="str">
        <f>PLANILHA!C7</f>
        <v>SERVIÇOS PRELIMINARES</v>
      </c>
      <c r="D7" s="85">
        <f>PLANILHA!G7</f>
        <v>0</v>
      </c>
      <c r="E7" s="28" t="e">
        <f t="shared" ref="E7:E21" si="0">D7/$D$22</f>
        <v>#DIV/0!</v>
      </c>
      <c r="F7" s="29">
        <v>1</v>
      </c>
      <c r="G7" s="30">
        <f>F7*$D7</f>
        <v>0</v>
      </c>
      <c r="H7" s="29"/>
      <c r="I7" s="31">
        <f>H7*$D7</f>
        <v>0</v>
      </c>
      <c r="J7" s="29"/>
      <c r="K7" s="30">
        <f>J7*$D7</f>
        <v>0</v>
      </c>
      <c r="L7" s="29"/>
      <c r="M7" s="31">
        <f>L7*$D7</f>
        <v>0</v>
      </c>
      <c r="P7" s="93">
        <f>F7+H7+J7+L7</f>
        <v>1</v>
      </c>
    </row>
    <row r="8" spans="2:16" s="84" customFormat="1" x14ac:dyDescent="0.25">
      <c r="B8" s="79">
        <f>PLANILHA!B9</f>
        <v>2</v>
      </c>
      <c r="C8" s="79" t="str">
        <f>PLANILHA!C9</f>
        <v>FUNDAÇÃO</v>
      </c>
      <c r="D8" s="86">
        <f>PLANILHA!G9</f>
        <v>0</v>
      </c>
      <c r="E8" s="80" t="e">
        <f t="shared" si="0"/>
        <v>#DIV/0!</v>
      </c>
      <c r="F8" s="81">
        <v>0.8</v>
      </c>
      <c r="G8" s="82">
        <f t="shared" ref="G8:G21" si="1">F8*$D8</f>
        <v>0</v>
      </c>
      <c r="H8" s="81">
        <v>0.2</v>
      </c>
      <c r="I8" s="83">
        <f t="shared" ref="I8:I21" si="2">H8*$D8</f>
        <v>0</v>
      </c>
      <c r="J8" s="81"/>
      <c r="K8" s="82">
        <f t="shared" ref="K8:K21" si="3">J8*$D8</f>
        <v>0</v>
      </c>
      <c r="L8" s="81"/>
      <c r="M8" s="31">
        <f t="shared" ref="M8:M21" si="4">L8*$D8</f>
        <v>0</v>
      </c>
      <c r="P8" s="93">
        <f t="shared" ref="P8:P21" si="5">F8+H8+J8+L8</f>
        <v>1</v>
      </c>
    </row>
    <row r="9" spans="2:16" x14ac:dyDescent="0.25">
      <c r="B9" s="26">
        <f>PLANILHA!B19</f>
        <v>3</v>
      </c>
      <c r="C9" s="26" t="str">
        <f>PLANILHA!C19</f>
        <v>ESTRUTURA</v>
      </c>
      <c r="D9" s="85">
        <f>PLANILHA!G19</f>
        <v>0</v>
      </c>
      <c r="E9" s="28" t="e">
        <f t="shared" si="0"/>
        <v>#DIV/0!</v>
      </c>
      <c r="F9" s="29">
        <v>0.1</v>
      </c>
      <c r="G9" s="30">
        <f t="shared" si="1"/>
        <v>0</v>
      </c>
      <c r="H9" s="29">
        <v>0.8</v>
      </c>
      <c r="I9" s="31">
        <f t="shared" si="2"/>
        <v>0</v>
      </c>
      <c r="J9" s="29">
        <v>0.1</v>
      </c>
      <c r="K9" s="30">
        <f t="shared" si="3"/>
        <v>0</v>
      </c>
      <c r="L9" s="29"/>
      <c r="M9" s="31">
        <f t="shared" si="4"/>
        <v>0</v>
      </c>
      <c r="P9" s="93">
        <f t="shared" si="5"/>
        <v>1</v>
      </c>
    </row>
    <row r="10" spans="2:16" s="84" customFormat="1" x14ac:dyDescent="0.25">
      <c r="B10" s="79">
        <f>PLANILHA!B25</f>
        <v>4</v>
      </c>
      <c r="C10" s="79" t="str">
        <f>PLANILHA!C25</f>
        <v>COBERTURA</v>
      </c>
      <c r="D10" s="86">
        <f>PLANILHA!G25</f>
        <v>0</v>
      </c>
      <c r="E10" s="80" t="e">
        <f t="shared" si="0"/>
        <v>#DIV/0!</v>
      </c>
      <c r="F10" s="81"/>
      <c r="G10" s="82">
        <f t="shared" si="1"/>
        <v>0</v>
      </c>
      <c r="H10" s="81">
        <v>0.8</v>
      </c>
      <c r="I10" s="83">
        <f t="shared" si="2"/>
        <v>0</v>
      </c>
      <c r="J10" s="81">
        <v>0.2</v>
      </c>
      <c r="K10" s="82">
        <f t="shared" si="3"/>
        <v>0</v>
      </c>
      <c r="L10" s="81"/>
      <c r="M10" s="31">
        <f t="shared" si="4"/>
        <v>0</v>
      </c>
      <c r="P10" s="93">
        <f t="shared" si="5"/>
        <v>1</v>
      </c>
    </row>
    <row r="11" spans="2:16" x14ac:dyDescent="0.25">
      <c r="B11" s="26">
        <f>PLANILHA!B35</f>
        <v>5</v>
      </c>
      <c r="C11" s="26" t="str">
        <f>PLANILHA!C35</f>
        <v>PAREDES</v>
      </c>
      <c r="D11" s="85">
        <f>PLANILHA!G35</f>
        <v>0</v>
      </c>
      <c r="E11" s="28" t="e">
        <f t="shared" si="0"/>
        <v>#DIV/0!</v>
      </c>
      <c r="F11" s="29">
        <v>0.3</v>
      </c>
      <c r="G11" s="30">
        <f t="shared" si="1"/>
        <v>0</v>
      </c>
      <c r="H11" s="29">
        <v>0.5</v>
      </c>
      <c r="I11" s="31">
        <f t="shared" si="2"/>
        <v>0</v>
      </c>
      <c r="J11" s="29">
        <v>0.2</v>
      </c>
      <c r="K11" s="30">
        <f t="shared" si="3"/>
        <v>0</v>
      </c>
      <c r="L11" s="29"/>
      <c r="M11" s="31">
        <f t="shared" si="4"/>
        <v>0</v>
      </c>
      <c r="P11" s="93">
        <f t="shared" si="5"/>
        <v>1</v>
      </c>
    </row>
    <row r="12" spans="2:16" s="84" customFormat="1" x14ac:dyDescent="0.25">
      <c r="B12" s="79">
        <f>PLANILHA!B37</f>
        <v>6</v>
      </c>
      <c r="C12" s="79" t="str">
        <f>PLANILHA!C37</f>
        <v>REVESTIMENTOS</v>
      </c>
      <c r="D12" s="86">
        <f>PLANILHA!G37</f>
        <v>0</v>
      </c>
      <c r="E12" s="80" t="e">
        <f t="shared" si="0"/>
        <v>#DIV/0!</v>
      </c>
      <c r="F12" s="81"/>
      <c r="G12" s="82">
        <f t="shared" si="1"/>
        <v>0</v>
      </c>
      <c r="H12" s="81">
        <v>0.3</v>
      </c>
      <c r="I12" s="83">
        <f t="shared" si="2"/>
        <v>0</v>
      </c>
      <c r="J12" s="81">
        <v>0.6</v>
      </c>
      <c r="K12" s="82">
        <f t="shared" si="3"/>
        <v>0</v>
      </c>
      <c r="L12" s="81">
        <v>0.1</v>
      </c>
      <c r="M12" s="31">
        <f t="shared" si="4"/>
        <v>0</v>
      </c>
      <c r="P12" s="93">
        <f t="shared" si="5"/>
        <v>0.99999999999999989</v>
      </c>
    </row>
    <row r="13" spans="2:16" x14ac:dyDescent="0.25">
      <c r="B13" s="26">
        <f>PLANILHA!B40</f>
        <v>7</v>
      </c>
      <c r="C13" s="26" t="str">
        <f>PLANILHA!C40</f>
        <v>FORRO</v>
      </c>
      <c r="D13" s="85">
        <f>PLANILHA!G40</f>
        <v>0</v>
      </c>
      <c r="E13" s="28" t="e">
        <f t="shared" si="0"/>
        <v>#DIV/0!</v>
      </c>
      <c r="F13" s="29"/>
      <c r="G13" s="30">
        <f t="shared" si="1"/>
        <v>0</v>
      </c>
      <c r="H13" s="29">
        <v>1</v>
      </c>
      <c r="I13" s="31">
        <f t="shared" si="2"/>
        <v>0</v>
      </c>
      <c r="J13" s="29"/>
      <c r="K13" s="30">
        <f t="shared" si="3"/>
        <v>0</v>
      </c>
      <c r="L13" s="29"/>
      <c r="M13" s="31">
        <f t="shared" si="4"/>
        <v>0</v>
      </c>
      <c r="P13" s="93">
        <f t="shared" si="5"/>
        <v>1</v>
      </c>
    </row>
    <row r="14" spans="2:16" s="84" customFormat="1" x14ac:dyDescent="0.25">
      <c r="B14" s="79">
        <f>PLANILHA!B44</f>
        <v>8</v>
      </c>
      <c r="C14" s="79" t="str">
        <f>PLANILHA!C44</f>
        <v>PISO</v>
      </c>
      <c r="D14" s="86">
        <f>PLANILHA!G44</f>
        <v>0</v>
      </c>
      <c r="E14" s="80" t="e">
        <f t="shared" si="0"/>
        <v>#DIV/0!</v>
      </c>
      <c r="F14" s="81"/>
      <c r="G14" s="82">
        <f t="shared" si="1"/>
        <v>0</v>
      </c>
      <c r="H14" s="81">
        <v>0.3</v>
      </c>
      <c r="I14" s="83">
        <f t="shared" si="2"/>
        <v>0</v>
      </c>
      <c r="J14" s="81">
        <v>0.5</v>
      </c>
      <c r="K14" s="82">
        <f t="shared" si="3"/>
        <v>0</v>
      </c>
      <c r="L14" s="81">
        <v>0.2</v>
      </c>
      <c r="M14" s="31">
        <f t="shared" si="4"/>
        <v>0</v>
      </c>
      <c r="P14" s="93">
        <f t="shared" si="5"/>
        <v>1</v>
      </c>
    </row>
    <row r="15" spans="2:16" x14ac:dyDescent="0.25">
      <c r="B15" s="26">
        <f>PLANILHA!B52</f>
        <v>9</v>
      </c>
      <c r="C15" s="26" t="str">
        <f>PLANILHA!C52</f>
        <v xml:space="preserve">JANELAS </v>
      </c>
      <c r="D15" s="85">
        <f>PLANILHA!G52</f>
        <v>0</v>
      </c>
      <c r="E15" s="28" t="e">
        <f t="shared" si="0"/>
        <v>#DIV/0!</v>
      </c>
      <c r="F15" s="29"/>
      <c r="G15" s="30">
        <f t="shared" si="1"/>
        <v>0</v>
      </c>
      <c r="H15" s="29">
        <v>0.1</v>
      </c>
      <c r="I15" s="31">
        <f t="shared" si="2"/>
        <v>0</v>
      </c>
      <c r="J15" s="29">
        <v>0.8</v>
      </c>
      <c r="K15" s="30">
        <f t="shared" si="3"/>
        <v>0</v>
      </c>
      <c r="L15" s="29">
        <v>0.1</v>
      </c>
      <c r="M15" s="31">
        <f t="shared" si="4"/>
        <v>0</v>
      </c>
      <c r="P15" s="93">
        <f t="shared" si="5"/>
        <v>1</v>
      </c>
    </row>
    <row r="16" spans="2:16" s="84" customFormat="1" x14ac:dyDescent="0.25">
      <c r="B16" s="79">
        <f>PLANILHA!B54</f>
        <v>10</v>
      </c>
      <c r="C16" s="79" t="str">
        <f>PLANILHA!C54</f>
        <v>PORTAS</v>
      </c>
      <c r="D16" s="86">
        <f>PLANILHA!G54</f>
        <v>0</v>
      </c>
      <c r="E16" s="80" t="e">
        <f t="shared" si="0"/>
        <v>#DIV/0!</v>
      </c>
      <c r="F16" s="81"/>
      <c r="G16" s="82">
        <f t="shared" si="1"/>
        <v>0</v>
      </c>
      <c r="H16" s="81"/>
      <c r="I16" s="83">
        <f t="shared" si="2"/>
        <v>0</v>
      </c>
      <c r="J16" s="81">
        <v>0.2</v>
      </c>
      <c r="K16" s="82">
        <f t="shared" si="3"/>
        <v>0</v>
      </c>
      <c r="L16" s="81">
        <v>0.8</v>
      </c>
      <c r="M16" s="31">
        <f t="shared" si="4"/>
        <v>0</v>
      </c>
      <c r="P16" s="93">
        <f t="shared" si="5"/>
        <v>1</v>
      </c>
    </row>
    <row r="17" spans="2:16" x14ac:dyDescent="0.25">
      <c r="B17" s="26">
        <f>PLANILHA!B56</f>
        <v>11</v>
      </c>
      <c r="C17" s="26" t="str">
        <f>PLANILHA!C56</f>
        <v>INSTALAÇÃO ELÉTRICA</v>
      </c>
      <c r="D17" s="85">
        <f>PLANILHA!G56</f>
        <v>0</v>
      </c>
      <c r="E17" s="28" t="e">
        <f t="shared" si="0"/>
        <v>#DIV/0!</v>
      </c>
      <c r="F17" s="29"/>
      <c r="G17" s="30">
        <f t="shared" si="1"/>
        <v>0</v>
      </c>
      <c r="H17" s="29">
        <v>0.15</v>
      </c>
      <c r="I17" s="31">
        <f t="shared" si="2"/>
        <v>0</v>
      </c>
      <c r="J17" s="29">
        <v>0.45</v>
      </c>
      <c r="K17" s="30">
        <f t="shared" si="3"/>
        <v>0</v>
      </c>
      <c r="L17" s="29">
        <v>0.4</v>
      </c>
      <c r="M17" s="31">
        <f t="shared" si="4"/>
        <v>0</v>
      </c>
      <c r="P17" s="93">
        <f t="shared" si="5"/>
        <v>1</v>
      </c>
    </row>
    <row r="18" spans="2:16" s="84" customFormat="1" x14ac:dyDescent="0.25">
      <c r="B18" s="79">
        <f>PLANILHA!B69</f>
        <v>12</v>
      </c>
      <c r="C18" s="79" t="str">
        <f>PLANILHA!C69</f>
        <v>ESQUADRIAS - JANELAS DO ARQUIVO</v>
      </c>
      <c r="D18" s="86">
        <f>PLANILHA!G69</f>
        <v>0</v>
      </c>
      <c r="E18" s="80" t="e">
        <f t="shared" si="0"/>
        <v>#DIV/0!</v>
      </c>
      <c r="F18" s="81"/>
      <c r="G18" s="82">
        <f t="shared" si="1"/>
        <v>0</v>
      </c>
      <c r="H18" s="81">
        <v>0.1</v>
      </c>
      <c r="I18" s="83">
        <f t="shared" si="2"/>
        <v>0</v>
      </c>
      <c r="J18" s="81">
        <v>0.8</v>
      </c>
      <c r="K18" s="82">
        <f t="shared" si="3"/>
        <v>0</v>
      </c>
      <c r="L18" s="81">
        <v>0.1</v>
      </c>
      <c r="M18" s="31">
        <f t="shared" si="4"/>
        <v>0</v>
      </c>
      <c r="P18" s="93">
        <f t="shared" si="5"/>
        <v>1</v>
      </c>
    </row>
    <row r="19" spans="2:16" x14ac:dyDescent="0.25">
      <c r="B19" s="26">
        <f>PLANILHA!B72</f>
        <v>13</v>
      </c>
      <c r="C19" s="26" t="str">
        <f>PLANILHA!C72</f>
        <v>PISO CERÂMICO DO ARQUIVO</v>
      </c>
      <c r="D19" s="85">
        <f>PLANILHA!G72</f>
        <v>0</v>
      </c>
      <c r="E19" s="28" t="e">
        <f t="shared" si="0"/>
        <v>#DIV/0!</v>
      </c>
      <c r="F19" s="29"/>
      <c r="G19" s="30">
        <f t="shared" si="1"/>
        <v>0</v>
      </c>
      <c r="H19" s="29">
        <v>0.3</v>
      </c>
      <c r="I19" s="31">
        <f t="shared" si="2"/>
        <v>0</v>
      </c>
      <c r="J19" s="29">
        <v>0.5</v>
      </c>
      <c r="K19" s="30">
        <f t="shared" si="3"/>
        <v>0</v>
      </c>
      <c r="L19" s="29">
        <v>0.2</v>
      </c>
      <c r="M19" s="31">
        <f t="shared" si="4"/>
        <v>0</v>
      </c>
      <c r="P19" s="93">
        <f t="shared" si="5"/>
        <v>1</v>
      </c>
    </row>
    <row r="20" spans="2:16" s="84" customFormat="1" x14ac:dyDescent="0.25">
      <c r="B20" s="79">
        <f>PLANILHA!B74</f>
        <v>14</v>
      </c>
      <c r="C20" s="79" t="str">
        <f>PLANILHA!C74</f>
        <v>FORRO DO ARQUIVO</v>
      </c>
      <c r="D20" s="86">
        <f>PLANILHA!G74</f>
        <v>0</v>
      </c>
      <c r="E20" s="80" t="e">
        <f t="shared" si="0"/>
        <v>#DIV/0!</v>
      </c>
      <c r="F20" s="81"/>
      <c r="G20" s="82">
        <f t="shared" si="1"/>
        <v>0</v>
      </c>
      <c r="H20" s="81">
        <v>0.5</v>
      </c>
      <c r="I20" s="83">
        <f t="shared" si="2"/>
        <v>0</v>
      </c>
      <c r="J20" s="81">
        <v>0.4</v>
      </c>
      <c r="K20" s="82">
        <f t="shared" si="3"/>
        <v>0</v>
      </c>
      <c r="L20" s="81">
        <v>0.1</v>
      </c>
      <c r="M20" s="31">
        <f t="shared" si="4"/>
        <v>0</v>
      </c>
      <c r="P20" s="93">
        <f t="shared" si="5"/>
        <v>1</v>
      </c>
    </row>
    <row r="21" spans="2:16" x14ac:dyDescent="0.25">
      <c r="B21" s="26">
        <f>PLANILHA!B76</f>
        <v>15</v>
      </c>
      <c r="C21" s="26" t="str">
        <f>PLANILHA!C76</f>
        <v>LIMPEZA</v>
      </c>
      <c r="D21" s="85">
        <f>PLANILHA!G76</f>
        <v>0</v>
      </c>
      <c r="E21" s="28" t="e">
        <f t="shared" si="0"/>
        <v>#DIV/0!</v>
      </c>
      <c r="F21" s="29"/>
      <c r="G21" s="30">
        <f t="shared" si="1"/>
        <v>0</v>
      </c>
      <c r="H21" s="29"/>
      <c r="I21" s="31">
        <f t="shared" si="2"/>
        <v>0</v>
      </c>
      <c r="J21" s="29"/>
      <c r="K21" s="30">
        <f t="shared" si="3"/>
        <v>0</v>
      </c>
      <c r="L21" s="29">
        <v>1</v>
      </c>
      <c r="M21" s="31">
        <f t="shared" si="4"/>
        <v>0</v>
      </c>
      <c r="P21" s="93">
        <f t="shared" si="5"/>
        <v>1</v>
      </c>
    </row>
    <row r="22" spans="2:16" x14ac:dyDescent="0.25">
      <c r="B22" s="26"/>
      <c r="C22" s="27" t="s">
        <v>21</v>
      </c>
      <c r="D22" s="30">
        <f>SUM(D7:D21)</f>
        <v>0</v>
      </c>
      <c r="E22" s="28" t="e">
        <f>SUM(E7:E7)</f>
        <v>#DIV/0!</v>
      </c>
      <c r="F22" s="29" t="e">
        <f>G22/D22</f>
        <v>#DIV/0!</v>
      </c>
      <c r="G22" s="30">
        <f>SUM(G7:G21)</f>
        <v>0</v>
      </c>
      <c r="H22" s="29" t="e">
        <f>I22/D22</f>
        <v>#DIV/0!</v>
      </c>
      <c r="I22" s="30">
        <f>SUM(I7:I21)</f>
        <v>0</v>
      </c>
      <c r="J22" s="29" t="e">
        <f>K22/D22</f>
        <v>#DIV/0!</v>
      </c>
      <c r="K22" s="30">
        <f>SUM(K7:K21)</f>
        <v>0</v>
      </c>
      <c r="L22" s="29" t="e">
        <f>M22/D22</f>
        <v>#DIV/0!</v>
      </c>
      <c r="M22" s="30">
        <f>SUM(M7:M21)</f>
        <v>0</v>
      </c>
    </row>
    <row r="23" spans="2:16" ht="15.75" thickBot="1" x14ac:dyDescent="0.3">
      <c r="B23" s="17"/>
      <c r="C23" s="5" t="s">
        <v>27</v>
      </c>
      <c r="D23" s="18"/>
      <c r="E23" s="19"/>
      <c r="F23" s="20" t="e">
        <f>G23/D22</f>
        <v>#DIV/0!</v>
      </c>
      <c r="G23" s="18">
        <f>G22</f>
        <v>0</v>
      </c>
      <c r="H23" s="20" t="e">
        <f>I23/D22</f>
        <v>#DIV/0!</v>
      </c>
      <c r="I23" s="6">
        <f>G23+I22</f>
        <v>0</v>
      </c>
      <c r="J23" s="20" t="e">
        <f>K23/D22</f>
        <v>#DIV/0!</v>
      </c>
      <c r="K23" s="18">
        <f>K22+I23</f>
        <v>0</v>
      </c>
      <c r="L23" s="20" t="e">
        <f>M23/D22</f>
        <v>#DIV/0!</v>
      </c>
      <c r="M23" s="6">
        <f>K23+M22</f>
        <v>0</v>
      </c>
    </row>
  </sheetData>
  <mergeCells count="8">
    <mergeCell ref="L3:M3"/>
    <mergeCell ref="J4:K4"/>
    <mergeCell ref="L4:M4"/>
    <mergeCell ref="F4:G4"/>
    <mergeCell ref="F3:G3"/>
    <mergeCell ref="H3:I3"/>
    <mergeCell ref="H4:I4"/>
    <mergeCell ref="J3:K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5:G82"/>
  <sheetViews>
    <sheetView tabSelected="1" workbookViewId="0">
      <selection activeCell="C13" sqref="C13"/>
    </sheetView>
  </sheetViews>
  <sheetFormatPr defaultRowHeight="15" x14ac:dyDescent="0.25"/>
  <cols>
    <col min="1" max="1" width="4.42578125" customWidth="1"/>
    <col min="2" max="2" width="6.42578125" style="51" customWidth="1"/>
    <col min="3" max="3" width="84.7109375" style="2" customWidth="1"/>
    <col min="4" max="4" width="6.5703125" customWidth="1"/>
    <col min="5" max="5" width="9.140625" style="1"/>
    <col min="6" max="6" width="11.85546875" customWidth="1"/>
    <col min="7" max="7" width="12.140625" style="3" customWidth="1"/>
  </cols>
  <sheetData>
    <row r="5" spans="2:7" ht="15.75" thickBot="1" x14ac:dyDescent="0.3">
      <c r="C5" s="87" t="s">
        <v>35</v>
      </c>
    </row>
    <row r="6" spans="2:7" ht="15.75" thickBot="1" x14ac:dyDescent="0.3">
      <c r="B6" s="88" t="s">
        <v>19</v>
      </c>
      <c r="C6" s="89" t="s">
        <v>31</v>
      </c>
      <c r="D6" s="89" t="s">
        <v>32</v>
      </c>
      <c r="E6" s="90" t="s">
        <v>20</v>
      </c>
      <c r="F6" s="91" t="s">
        <v>33</v>
      </c>
      <c r="G6" s="92" t="s">
        <v>21</v>
      </c>
    </row>
    <row r="7" spans="2:7" x14ac:dyDescent="0.25">
      <c r="B7" s="54">
        <v>1</v>
      </c>
      <c r="C7" s="45" t="s">
        <v>36</v>
      </c>
      <c r="D7" s="46"/>
      <c r="E7" s="47"/>
      <c r="F7" s="48"/>
      <c r="G7" s="49">
        <f>SUM(G8)</f>
        <v>0</v>
      </c>
    </row>
    <row r="8" spans="2:7" ht="22.5" x14ac:dyDescent="0.25">
      <c r="B8" s="55" t="s">
        <v>30</v>
      </c>
      <c r="C8" s="32" t="s">
        <v>37</v>
      </c>
      <c r="D8" s="33" t="s">
        <v>0</v>
      </c>
      <c r="E8" s="34">
        <v>50.09</v>
      </c>
      <c r="F8" s="23"/>
      <c r="G8" s="35">
        <f t="shared" ref="G8" si="0">E8*F8</f>
        <v>0</v>
      </c>
    </row>
    <row r="9" spans="2:7" ht="15.75" customHeight="1" x14ac:dyDescent="0.25">
      <c r="B9" s="63">
        <v>2</v>
      </c>
      <c r="C9" s="64" t="s">
        <v>2</v>
      </c>
      <c r="D9" s="65"/>
      <c r="E9" s="66"/>
      <c r="F9" s="61"/>
      <c r="G9" s="62">
        <f>SUM(G10:G18)</f>
        <v>0</v>
      </c>
    </row>
    <row r="10" spans="2:7" x14ac:dyDescent="0.25">
      <c r="B10" s="55" t="s">
        <v>88</v>
      </c>
      <c r="C10" s="32" t="s">
        <v>28</v>
      </c>
      <c r="D10" s="33" t="s">
        <v>15</v>
      </c>
      <c r="E10" s="34">
        <v>110</v>
      </c>
      <c r="F10" s="23"/>
      <c r="G10" s="35">
        <f t="shared" ref="G10:G77" si="1">E10*F10</f>
        <v>0</v>
      </c>
    </row>
    <row r="11" spans="2:7" x14ac:dyDescent="0.25">
      <c r="B11" s="55" t="s">
        <v>89</v>
      </c>
      <c r="C11" s="32" t="s">
        <v>3</v>
      </c>
      <c r="D11" s="33" t="s">
        <v>1</v>
      </c>
      <c r="E11" s="34">
        <v>9.99</v>
      </c>
      <c r="F11" s="23"/>
      <c r="G11" s="35">
        <f t="shared" si="1"/>
        <v>0</v>
      </c>
    </row>
    <row r="12" spans="2:7" ht="22.5" x14ac:dyDescent="0.25">
      <c r="B12" s="55" t="s">
        <v>90</v>
      </c>
      <c r="C12" s="32" t="s">
        <v>4</v>
      </c>
      <c r="D12" s="33" t="s">
        <v>1</v>
      </c>
      <c r="E12" s="34">
        <v>0.33</v>
      </c>
      <c r="F12" s="23"/>
      <c r="G12" s="35">
        <f t="shared" si="1"/>
        <v>0</v>
      </c>
    </row>
    <row r="13" spans="2:7" x14ac:dyDescent="0.25">
      <c r="B13" s="55" t="s">
        <v>91</v>
      </c>
      <c r="C13" s="32" t="s">
        <v>5</v>
      </c>
      <c r="D13" s="33" t="s">
        <v>0</v>
      </c>
      <c r="E13" s="34">
        <v>26.16</v>
      </c>
      <c r="F13" s="23"/>
      <c r="G13" s="35">
        <f t="shared" si="1"/>
        <v>0</v>
      </c>
    </row>
    <row r="14" spans="2:7" x14ac:dyDescent="0.25">
      <c r="B14" s="55" t="s">
        <v>92</v>
      </c>
      <c r="C14" s="32" t="s">
        <v>6</v>
      </c>
      <c r="D14" s="33" t="s">
        <v>7</v>
      </c>
      <c r="E14" s="34">
        <v>32</v>
      </c>
      <c r="F14" s="23"/>
      <c r="G14" s="35">
        <f t="shared" si="1"/>
        <v>0</v>
      </c>
    </row>
    <row r="15" spans="2:7" x14ac:dyDescent="0.25">
      <c r="B15" s="55" t="s">
        <v>93</v>
      </c>
      <c r="C15" s="32" t="s">
        <v>38</v>
      </c>
      <c r="D15" s="33" t="s">
        <v>7</v>
      </c>
      <c r="E15" s="34">
        <v>114.41</v>
      </c>
      <c r="F15" s="23"/>
      <c r="G15" s="35">
        <f t="shared" si="1"/>
        <v>0</v>
      </c>
    </row>
    <row r="16" spans="2:7" ht="22.5" x14ac:dyDescent="0.25">
      <c r="B16" s="55" t="s">
        <v>94</v>
      </c>
      <c r="C16" s="32" t="s">
        <v>8</v>
      </c>
      <c r="D16" s="33" t="s">
        <v>1</v>
      </c>
      <c r="E16" s="34">
        <v>1.97</v>
      </c>
      <c r="F16" s="23"/>
      <c r="G16" s="35">
        <f t="shared" si="1"/>
        <v>0</v>
      </c>
    </row>
    <row r="17" spans="2:7" x14ac:dyDescent="0.25">
      <c r="B17" s="55" t="s">
        <v>95</v>
      </c>
      <c r="C17" s="32" t="s">
        <v>9</v>
      </c>
      <c r="D17" s="36" t="s">
        <v>1</v>
      </c>
      <c r="E17" s="37">
        <v>1.97</v>
      </c>
      <c r="F17" s="23"/>
      <c r="G17" s="35">
        <f t="shared" si="1"/>
        <v>0</v>
      </c>
    </row>
    <row r="18" spans="2:7" x14ac:dyDescent="0.25">
      <c r="B18" s="55" t="s">
        <v>96</v>
      </c>
      <c r="C18" s="32" t="s">
        <v>10</v>
      </c>
      <c r="D18" s="33" t="s">
        <v>1</v>
      </c>
      <c r="E18" s="34">
        <v>2.62</v>
      </c>
      <c r="F18" s="23"/>
      <c r="G18" s="35">
        <f t="shared" si="1"/>
        <v>0</v>
      </c>
    </row>
    <row r="19" spans="2:7" x14ac:dyDescent="0.25">
      <c r="B19" s="63">
        <v>3</v>
      </c>
      <c r="C19" s="64" t="s">
        <v>39</v>
      </c>
      <c r="D19" s="65"/>
      <c r="E19" s="66"/>
      <c r="F19" s="61"/>
      <c r="G19" s="62">
        <f>SUM(G20:G24)</f>
        <v>0</v>
      </c>
    </row>
    <row r="20" spans="2:7" ht="22.5" x14ac:dyDescent="0.25">
      <c r="B20" s="55" t="s">
        <v>97</v>
      </c>
      <c r="C20" s="32" t="s">
        <v>11</v>
      </c>
      <c r="D20" s="33" t="s">
        <v>7</v>
      </c>
      <c r="E20" s="34">
        <v>24</v>
      </c>
      <c r="F20" s="23"/>
      <c r="G20" s="35">
        <f t="shared" si="1"/>
        <v>0</v>
      </c>
    </row>
    <row r="21" spans="2:7" ht="22.5" x14ac:dyDescent="0.25">
      <c r="B21" s="55" t="s">
        <v>98</v>
      </c>
      <c r="C21" s="32" t="s">
        <v>12</v>
      </c>
      <c r="D21" s="33" t="s">
        <v>7</v>
      </c>
      <c r="E21" s="34">
        <v>112.59</v>
      </c>
      <c r="F21" s="23"/>
      <c r="G21" s="35">
        <f t="shared" si="1"/>
        <v>0</v>
      </c>
    </row>
    <row r="22" spans="2:7" x14ac:dyDescent="0.25">
      <c r="B22" s="55" t="s">
        <v>99</v>
      </c>
      <c r="C22" s="32" t="s">
        <v>13</v>
      </c>
      <c r="D22" s="33" t="s">
        <v>0</v>
      </c>
      <c r="E22" s="34">
        <v>45.96</v>
      </c>
      <c r="F22" s="23"/>
      <c r="G22" s="35">
        <f t="shared" si="1"/>
        <v>0</v>
      </c>
    </row>
    <row r="23" spans="2:7" ht="22.5" x14ac:dyDescent="0.25">
      <c r="B23" s="55" t="s">
        <v>100</v>
      </c>
      <c r="C23" s="32" t="s">
        <v>8</v>
      </c>
      <c r="D23" s="38" t="s">
        <v>1</v>
      </c>
      <c r="E23" s="39">
        <v>3.45</v>
      </c>
      <c r="F23" s="23"/>
      <c r="G23" s="35">
        <f t="shared" si="1"/>
        <v>0</v>
      </c>
    </row>
    <row r="24" spans="2:7" ht="22.5" x14ac:dyDescent="0.25">
      <c r="B24" s="55" t="s">
        <v>101</v>
      </c>
      <c r="C24" s="32" t="s">
        <v>14</v>
      </c>
      <c r="D24" s="33" t="s">
        <v>1</v>
      </c>
      <c r="E24" s="34">
        <v>3.45</v>
      </c>
      <c r="F24" s="23"/>
      <c r="G24" s="35">
        <f t="shared" si="1"/>
        <v>0</v>
      </c>
    </row>
    <row r="25" spans="2:7" x14ac:dyDescent="0.25">
      <c r="B25" s="63">
        <v>4</v>
      </c>
      <c r="C25" s="64" t="s">
        <v>40</v>
      </c>
      <c r="D25" s="65"/>
      <c r="E25" s="66"/>
      <c r="F25" s="61"/>
      <c r="G25" s="62">
        <f>SUM(G26:G34)</f>
        <v>0</v>
      </c>
    </row>
    <row r="26" spans="2:7" ht="33.75" x14ac:dyDescent="0.25">
      <c r="B26" s="55" t="s">
        <v>102</v>
      </c>
      <c r="C26" s="32" t="s">
        <v>41</v>
      </c>
      <c r="D26" s="33" t="s">
        <v>0</v>
      </c>
      <c r="E26" s="34">
        <v>45.54</v>
      </c>
      <c r="F26" s="23"/>
      <c r="G26" s="35">
        <f t="shared" si="1"/>
        <v>0</v>
      </c>
    </row>
    <row r="27" spans="2:7" ht="22.5" x14ac:dyDescent="0.25">
      <c r="B27" s="55" t="s">
        <v>103</v>
      </c>
      <c r="C27" s="32" t="s">
        <v>42</v>
      </c>
      <c r="D27" s="33" t="s">
        <v>0</v>
      </c>
      <c r="E27" s="34">
        <v>45.54</v>
      </c>
      <c r="F27" s="23"/>
      <c r="G27" s="35">
        <f t="shared" si="1"/>
        <v>0</v>
      </c>
    </row>
    <row r="28" spans="2:7" x14ac:dyDescent="0.25">
      <c r="B28" s="55" t="s">
        <v>104</v>
      </c>
      <c r="C28" s="32" t="s">
        <v>43</v>
      </c>
      <c r="D28" s="33" t="s">
        <v>0</v>
      </c>
      <c r="E28" s="34">
        <v>45.54</v>
      </c>
      <c r="F28" s="23"/>
      <c r="G28" s="35">
        <f t="shared" si="1"/>
        <v>0</v>
      </c>
    </row>
    <row r="29" spans="2:7" ht="22.5" x14ac:dyDescent="0.25">
      <c r="B29" s="55" t="s">
        <v>105</v>
      </c>
      <c r="C29" s="32" t="s">
        <v>44</v>
      </c>
      <c r="D29" s="38" t="s">
        <v>15</v>
      </c>
      <c r="E29" s="39">
        <v>30.9</v>
      </c>
      <c r="F29" s="23"/>
      <c r="G29" s="35">
        <f t="shared" si="1"/>
        <v>0</v>
      </c>
    </row>
    <row r="30" spans="2:7" ht="22.5" x14ac:dyDescent="0.25">
      <c r="B30" s="55" t="s">
        <v>106</v>
      </c>
      <c r="C30" s="32" t="s">
        <v>45</v>
      </c>
      <c r="D30" s="33" t="s">
        <v>15</v>
      </c>
      <c r="E30" s="34">
        <v>9</v>
      </c>
      <c r="F30" s="23"/>
      <c r="G30" s="35">
        <f t="shared" si="1"/>
        <v>0</v>
      </c>
    </row>
    <row r="31" spans="2:7" ht="22.5" x14ac:dyDescent="0.25">
      <c r="B31" s="55" t="s">
        <v>107</v>
      </c>
      <c r="C31" s="32" t="s">
        <v>46</v>
      </c>
      <c r="D31" s="38" t="s">
        <v>15</v>
      </c>
      <c r="E31" s="39">
        <v>4.5</v>
      </c>
      <c r="F31" s="23"/>
      <c r="G31" s="35">
        <f t="shared" si="1"/>
        <v>0</v>
      </c>
    </row>
    <row r="32" spans="2:7" ht="22.5" x14ac:dyDescent="0.25">
      <c r="B32" s="55" t="s">
        <v>108</v>
      </c>
      <c r="C32" s="32" t="s">
        <v>47</v>
      </c>
      <c r="D32" s="33" t="s">
        <v>48</v>
      </c>
      <c r="E32" s="34">
        <v>2</v>
      </c>
      <c r="F32" s="23"/>
      <c r="G32" s="35">
        <f t="shared" si="1"/>
        <v>0</v>
      </c>
    </row>
    <row r="33" spans="2:7" x14ac:dyDescent="0.25">
      <c r="B33" s="56" t="s">
        <v>109</v>
      </c>
      <c r="C33" s="53" t="s">
        <v>49</v>
      </c>
      <c r="D33" s="40" t="s">
        <v>48</v>
      </c>
      <c r="E33" s="41">
        <v>1</v>
      </c>
      <c r="F33" s="23"/>
      <c r="G33" s="35">
        <f t="shared" si="1"/>
        <v>0</v>
      </c>
    </row>
    <row r="34" spans="2:7" x14ac:dyDescent="0.25">
      <c r="B34" s="52" t="s">
        <v>110</v>
      </c>
      <c r="C34" s="42" t="s">
        <v>50</v>
      </c>
      <c r="D34" s="43" t="s">
        <v>48</v>
      </c>
      <c r="E34" s="44">
        <v>1</v>
      </c>
      <c r="F34" s="23"/>
      <c r="G34" s="35">
        <f t="shared" si="1"/>
        <v>0</v>
      </c>
    </row>
    <row r="35" spans="2:7" x14ac:dyDescent="0.25">
      <c r="B35" s="57">
        <v>5</v>
      </c>
      <c r="C35" s="58" t="s">
        <v>51</v>
      </c>
      <c r="D35" s="59"/>
      <c r="E35" s="60"/>
      <c r="F35" s="61"/>
      <c r="G35" s="62">
        <f>SUM(G36)</f>
        <v>0</v>
      </c>
    </row>
    <row r="36" spans="2:7" ht="45" x14ac:dyDescent="0.25">
      <c r="B36" s="52" t="s">
        <v>111</v>
      </c>
      <c r="C36" s="42" t="s">
        <v>52</v>
      </c>
      <c r="D36" s="43" t="s">
        <v>0</v>
      </c>
      <c r="E36" s="44">
        <v>201.1</v>
      </c>
      <c r="F36" s="23"/>
      <c r="G36" s="35">
        <f t="shared" si="1"/>
        <v>0</v>
      </c>
    </row>
    <row r="37" spans="2:7" x14ac:dyDescent="0.25">
      <c r="B37" s="57">
        <v>6</v>
      </c>
      <c r="C37" s="58" t="s">
        <v>53</v>
      </c>
      <c r="D37" s="59"/>
      <c r="E37" s="60"/>
      <c r="F37" s="61"/>
      <c r="G37" s="62">
        <f>SUM(G38:G39)</f>
        <v>0</v>
      </c>
    </row>
    <row r="38" spans="2:7" ht="30" x14ac:dyDescent="0.25">
      <c r="B38" s="52" t="s">
        <v>112</v>
      </c>
      <c r="C38" s="42" t="s">
        <v>54</v>
      </c>
      <c r="D38" s="43" t="s">
        <v>0</v>
      </c>
      <c r="E38" s="44">
        <v>21.21</v>
      </c>
      <c r="F38" s="23"/>
      <c r="G38" s="35">
        <f t="shared" si="1"/>
        <v>0</v>
      </c>
    </row>
    <row r="39" spans="2:7" ht="45" x14ac:dyDescent="0.25">
      <c r="B39" s="52" t="s">
        <v>113</v>
      </c>
      <c r="C39" s="42" t="s">
        <v>55</v>
      </c>
      <c r="D39" s="43" t="s">
        <v>0</v>
      </c>
      <c r="E39" s="44">
        <v>409.21</v>
      </c>
      <c r="F39" s="23"/>
      <c r="G39" s="35">
        <f t="shared" si="1"/>
        <v>0</v>
      </c>
    </row>
    <row r="40" spans="2:7" x14ac:dyDescent="0.25">
      <c r="B40" s="57">
        <v>7</v>
      </c>
      <c r="C40" s="58" t="s">
        <v>56</v>
      </c>
      <c r="D40" s="59"/>
      <c r="E40" s="60"/>
      <c r="F40" s="61"/>
      <c r="G40" s="62">
        <f>SUM(G41:G43)</f>
        <v>0</v>
      </c>
    </row>
    <row r="41" spans="2:7" ht="45" x14ac:dyDescent="0.25">
      <c r="B41" s="52" t="s">
        <v>114</v>
      </c>
      <c r="C41" s="42" t="s">
        <v>57</v>
      </c>
      <c r="D41" s="43" t="s">
        <v>0</v>
      </c>
      <c r="E41" s="44">
        <v>43.67</v>
      </c>
      <c r="F41" s="23"/>
      <c r="G41" s="35">
        <f t="shared" si="1"/>
        <v>0</v>
      </c>
    </row>
    <row r="42" spans="2:7" ht="45" x14ac:dyDescent="0.25">
      <c r="B42" s="52" t="s">
        <v>115</v>
      </c>
      <c r="C42" s="42" t="s">
        <v>29</v>
      </c>
      <c r="D42" s="43" t="s">
        <v>0</v>
      </c>
      <c r="E42" s="44">
        <v>43.67</v>
      </c>
      <c r="F42" s="23"/>
      <c r="G42" s="35">
        <f t="shared" si="1"/>
        <v>0</v>
      </c>
    </row>
    <row r="43" spans="2:7" x14ac:dyDescent="0.25">
      <c r="B43" s="52" t="s">
        <v>116</v>
      </c>
      <c r="C43" s="42" t="s">
        <v>58</v>
      </c>
      <c r="D43" s="43" t="s">
        <v>0</v>
      </c>
      <c r="E43" s="44">
        <v>43.67</v>
      </c>
      <c r="F43" s="23"/>
      <c r="G43" s="35">
        <f t="shared" si="1"/>
        <v>0</v>
      </c>
    </row>
    <row r="44" spans="2:7" x14ac:dyDescent="0.25">
      <c r="B44" s="57">
        <v>8</v>
      </c>
      <c r="C44" s="58" t="s">
        <v>16</v>
      </c>
      <c r="D44" s="59"/>
      <c r="E44" s="60"/>
      <c r="F44" s="61"/>
      <c r="G44" s="62">
        <f>SUM(G45:G51)</f>
        <v>0</v>
      </c>
    </row>
    <row r="45" spans="2:7" x14ac:dyDescent="0.25">
      <c r="B45" s="52" t="s">
        <v>117</v>
      </c>
      <c r="C45" s="42" t="s">
        <v>17</v>
      </c>
      <c r="D45" s="43" t="s">
        <v>0</v>
      </c>
      <c r="E45" s="44">
        <v>101.16</v>
      </c>
      <c r="F45" s="23"/>
      <c r="G45" s="35">
        <f t="shared" si="1"/>
        <v>0</v>
      </c>
    </row>
    <row r="46" spans="2:7" ht="30" x14ac:dyDescent="0.25">
      <c r="B46" s="52" t="s">
        <v>118</v>
      </c>
      <c r="C46" s="42" t="s">
        <v>59</v>
      </c>
      <c r="D46" s="43" t="s">
        <v>1</v>
      </c>
      <c r="E46" s="44">
        <v>22.66</v>
      </c>
      <c r="F46" s="23"/>
      <c r="G46" s="35">
        <f t="shared" si="1"/>
        <v>0</v>
      </c>
    </row>
    <row r="47" spans="2:7" ht="30" x14ac:dyDescent="0.25">
      <c r="B47" s="52" t="s">
        <v>119</v>
      </c>
      <c r="C47" s="42" t="s">
        <v>4</v>
      </c>
      <c r="D47" s="43" t="s">
        <v>1</v>
      </c>
      <c r="E47" s="44">
        <v>3.55</v>
      </c>
      <c r="F47" s="23"/>
      <c r="G47" s="35">
        <f t="shared" si="1"/>
        <v>0</v>
      </c>
    </row>
    <row r="48" spans="2:7" ht="30" x14ac:dyDescent="0.25">
      <c r="B48" s="52" t="s">
        <v>120</v>
      </c>
      <c r="C48" s="42" t="s">
        <v>60</v>
      </c>
      <c r="D48" s="43" t="s">
        <v>0</v>
      </c>
      <c r="E48" s="44">
        <v>3.06</v>
      </c>
      <c r="F48" s="23"/>
      <c r="G48" s="35">
        <f t="shared" si="1"/>
        <v>0</v>
      </c>
    </row>
    <row r="49" spans="2:7" ht="30" x14ac:dyDescent="0.25">
      <c r="B49" s="52" t="s">
        <v>121</v>
      </c>
      <c r="C49" s="42" t="s">
        <v>61</v>
      </c>
      <c r="D49" s="43" t="s">
        <v>7</v>
      </c>
      <c r="E49" s="44">
        <v>104.63</v>
      </c>
      <c r="F49" s="23"/>
      <c r="G49" s="35">
        <f t="shared" si="1"/>
        <v>0</v>
      </c>
    </row>
    <row r="50" spans="2:7" ht="30" x14ac:dyDescent="0.25">
      <c r="B50" s="52" t="s">
        <v>122</v>
      </c>
      <c r="C50" s="42" t="s">
        <v>62</v>
      </c>
      <c r="D50" s="43" t="s">
        <v>0</v>
      </c>
      <c r="E50" s="44">
        <v>43.67</v>
      </c>
      <c r="F50" s="23"/>
      <c r="G50" s="35">
        <f t="shared" si="1"/>
        <v>0</v>
      </c>
    </row>
    <row r="51" spans="2:7" x14ac:dyDescent="0.25">
      <c r="B51" s="52" t="s">
        <v>123</v>
      </c>
      <c r="C51" s="42" t="s">
        <v>63</v>
      </c>
      <c r="D51" s="43" t="s">
        <v>15</v>
      </c>
      <c r="E51" s="44">
        <v>51.5</v>
      </c>
      <c r="F51" s="23"/>
      <c r="G51" s="35">
        <f t="shared" si="1"/>
        <v>0</v>
      </c>
    </row>
    <row r="52" spans="2:7" x14ac:dyDescent="0.25">
      <c r="B52" s="57">
        <v>9</v>
      </c>
      <c r="C52" s="58" t="s">
        <v>64</v>
      </c>
      <c r="D52" s="59"/>
      <c r="E52" s="60"/>
      <c r="F52" s="61"/>
      <c r="G52" s="62">
        <f>SUM(G53)</f>
        <v>0</v>
      </c>
    </row>
    <row r="53" spans="2:7" ht="30" x14ac:dyDescent="0.25">
      <c r="B53" s="52" t="s">
        <v>124</v>
      </c>
      <c r="C53" s="42" t="s">
        <v>65</v>
      </c>
      <c r="D53" s="43" t="s">
        <v>0</v>
      </c>
      <c r="E53" s="44">
        <v>7.2</v>
      </c>
      <c r="F53" s="23"/>
      <c r="G53" s="35">
        <f t="shared" si="1"/>
        <v>0</v>
      </c>
    </row>
    <row r="54" spans="2:7" x14ac:dyDescent="0.25">
      <c r="B54" s="57">
        <v>10</v>
      </c>
      <c r="C54" s="58" t="s">
        <v>66</v>
      </c>
      <c r="D54" s="59"/>
      <c r="E54" s="60"/>
      <c r="F54" s="61"/>
      <c r="G54" s="62">
        <f>SUM(G55)</f>
        <v>0</v>
      </c>
    </row>
    <row r="55" spans="2:7" ht="60" x14ac:dyDescent="0.25">
      <c r="B55" s="52" t="s">
        <v>125</v>
      </c>
      <c r="C55" s="42" t="s">
        <v>67</v>
      </c>
      <c r="D55" s="43" t="s">
        <v>48</v>
      </c>
      <c r="E55" s="44">
        <v>4</v>
      </c>
      <c r="F55" s="23"/>
      <c r="G55" s="35">
        <f t="shared" si="1"/>
        <v>0</v>
      </c>
    </row>
    <row r="56" spans="2:7" x14ac:dyDescent="0.25">
      <c r="B56" s="57">
        <v>11</v>
      </c>
      <c r="C56" s="58" t="s">
        <v>68</v>
      </c>
      <c r="D56" s="59"/>
      <c r="E56" s="60"/>
      <c r="F56" s="61"/>
      <c r="G56" s="62">
        <f>SUM(G57:G68)</f>
        <v>0</v>
      </c>
    </row>
    <row r="57" spans="2:7" ht="30" x14ac:dyDescent="0.25">
      <c r="B57" s="52" t="s">
        <v>126</v>
      </c>
      <c r="C57" s="42" t="s">
        <v>69</v>
      </c>
      <c r="D57" s="43" t="s">
        <v>15</v>
      </c>
      <c r="E57" s="44">
        <v>35</v>
      </c>
      <c r="F57" s="23"/>
      <c r="G57" s="35">
        <f t="shared" si="1"/>
        <v>0</v>
      </c>
    </row>
    <row r="58" spans="2:7" ht="30" x14ac:dyDescent="0.25">
      <c r="B58" s="52" t="s">
        <v>127</v>
      </c>
      <c r="C58" s="42" t="s">
        <v>70</v>
      </c>
      <c r="D58" s="43" t="s">
        <v>48</v>
      </c>
      <c r="E58" s="44">
        <v>15</v>
      </c>
      <c r="F58" s="23"/>
      <c r="G58" s="35">
        <f t="shared" si="1"/>
        <v>0</v>
      </c>
    </row>
    <row r="59" spans="2:7" ht="30" x14ac:dyDescent="0.25">
      <c r="B59" s="52" t="s">
        <v>128</v>
      </c>
      <c r="C59" s="42" t="s">
        <v>71</v>
      </c>
      <c r="D59" s="43" t="s">
        <v>48</v>
      </c>
      <c r="E59" s="44">
        <v>2</v>
      </c>
      <c r="F59" s="23"/>
      <c r="G59" s="35">
        <f t="shared" si="1"/>
        <v>0</v>
      </c>
    </row>
    <row r="60" spans="2:7" ht="30" x14ac:dyDescent="0.25">
      <c r="B60" s="52" t="s">
        <v>129</v>
      </c>
      <c r="C60" s="42" t="s">
        <v>72</v>
      </c>
      <c r="D60" s="43" t="s">
        <v>15</v>
      </c>
      <c r="E60" s="44">
        <v>200</v>
      </c>
      <c r="F60" s="23"/>
      <c r="G60" s="35">
        <f t="shared" si="1"/>
        <v>0</v>
      </c>
    </row>
    <row r="61" spans="2:7" ht="30" x14ac:dyDescent="0.25">
      <c r="B61" s="52" t="s">
        <v>130</v>
      </c>
      <c r="C61" s="42" t="s">
        <v>73</v>
      </c>
      <c r="D61" s="43" t="s">
        <v>15</v>
      </c>
      <c r="E61" s="44">
        <v>300</v>
      </c>
      <c r="F61" s="23"/>
      <c r="G61" s="35">
        <f t="shared" si="1"/>
        <v>0</v>
      </c>
    </row>
    <row r="62" spans="2:7" x14ac:dyDescent="0.25">
      <c r="B62" s="52" t="s">
        <v>131</v>
      </c>
      <c r="C62" s="42" t="s">
        <v>74</v>
      </c>
      <c r="D62" s="43" t="s">
        <v>48</v>
      </c>
      <c r="E62" s="44">
        <v>1</v>
      </c>
      <c r="F62" s="23"/>
      <c r="G62" s="35">
        <f t="shared" si="1"/>
        <v>0</v>
      </c>
    </row>
    <row r="63" spans="2:7" ht="30" x14ac:dyDescent="0.25">
      <c r="B63" s="52" t="s">
        <v>132</v>
      </c>
      <c r="C63" s="42" t="s">
        <v>75</v>
      </c>
      <c r="D63" s="43" t="s">
        <v>48</v>
      </c>
      <c r="E63" s="44">
        <v>2</v>
      </c>
      <c r="F63" s="23"/>
      <c r="G63" s="35">
        <f t="shared" si="1"/>
        <v>0</v>
      </c>
    </row>
    <row r="64" spans="2:7" ht="30" x14ac:dyDescent="0.25">
      <c r="B64" s="52" t="s">
        <v>133</v>
      </c>
      <c r="C64" s="42" t="s">
        <v>76</v>
      </c>
      <c r="D64" s="43" t="s">
        <v>48</v>
      </c>
      <c r="E64" s="44">
        <v>1</v>
      </c>
      <c r="F64" s="23"/>
      <c r="G64" s="35">
        <f t="shared" si="1"/>
        <v>0</v>
      </c>
    </row>
    <row r="65" spans="2:7" ht="30" x14ac:dyDescent="0.25">
      <c r="B65" s="52" t="s">
        <v>134</v>
      </c>
      <c r="C65" s="42" t="s">
        <v>77</v>
      </c>
      <c r="D65" s="43" t="s">
        <v>48</v>
      </c>
      <c r="E65" s="44">
        <v>7</v>
      </c>
      <c r="F65" s="23"/>
      <c r="G65" s="35">
        <f t="shared" si="1"/>
        <v>0</v>
      </c>
    </row>
    <row r="66" spans="2:7" ht="30" x14ac:dyDescent="0.25">
      <c r="B66" s="52" t="s">
        <v>135</v>
      </c>
      <c r="C66" s="42" t="s">
        <v>78</v>
      </c>
      <c r="D66" s="43" t="s">
        <v>48</v>
      </c>
      <c r="E66" s="44">
        <v>13</v>
      </c>
      <c r="F66" s="23"/>
      <c r="G66" s="35">
        <f t="shared" si="1"/>
        <v>0</v>
      </c>
    </row>
    <row r="67" spans="2:7" x14ac:dyDescent="0.25">
      <c r="B67" s="52" t="s">
        <v>136</v>
      </c>
      <c r="C67" s="42" t="s">
        <v>79</v>
      </c>
      <c r="D67" s="43" t="s">
        <v>48</v>
      </c>
      <c r="E67" s="44">
        <v>1</v>
      </c>
      <c r="F67" s="23"/>
      <c r="G67" s="35">
        <f t="shared" si="1"/>
        <v>0</v>
      </c>
    </row>
    <row r="68" spans="2:7" x14ac:dyDescent="0.25">
      <c r="B68" s="52" t="s">
        <v>137</v>
      </c>
      <c r="C68" s="42" t="s">
        <v>80</v>
      </c>
      <c r="D68" s="43" t="s">
        <v>48</v>
      </c>
      <c r="E68" s="44">
        <v>18</v>
      </c>
      <c r="F68" s="23"/>
      <c r="G68" s="35">
        <f t="shared" si="1"/>
        <v>0</v>
      </c>
    </row>
    <row r="69" spans="2:7" x14ac:dyDescent="0.25">
      <c r="B69" s="57">
        <v>12</v>
      </c>
      <c r="C69" s="58" t="s">
        <v>81</v>
      </c>
      <c r="D69" s="59"/>
      <c r="E69" s="60"/>
      <c r="F69" s="61"/>
      <c r="G69" s="62">
        <f>SUM(G70:G71)</f>
        <v>0</v>
      </c>
    </row>
    <row r="70" spans="2:7" ht="30" x14ac:dyDescent="0.25">
      <c r="B70" s="52" t="s">
        <v>138</v>
      </c>
      <c r="C70" s="42" t="s">
        <v>139</v>
      </c>
      <c r="D70" s="43" t="s">
        <v>0</v>
      </c>
      <c r="E70" s="44">
        <v>2.4</v>
      </c>
      <c r="F70" s="23"/>
      <c r="G70" s="35">
        <f t="shared" si="1"/>
        <v>0</v>
      </c>
    </row>
    <row r="71" spans="2:7" x14ac:dyDescent="0.25">
      <c r="B71" s="52" t="s">
        <v>140</v>
      </c>
      <c r="C71" s="42" t="s">
        <v>82</v>
      </c>
      <c r="D71" s="43" t="s">
        <v>48</v>
      </c>
      <c r="E71" s="44">
        <v>245</v>
      </c>
      <c r="F71" s="23"/>
      <c r="G71" s="35">
        <f t="shared" si="1"/>
        <v>0</v>
      </c>
    </row>
    <row r="72" spans="2:7" x14ac:dyDescent="0.25">
      <c r="B72" s="57">
        <v>13</v>
      </c>
      <c r="C72" s="58" t="s">
        <v>83</v>
      </c>
      <c r="D72" s="59"/>
      <c r="E72" s="60"/>
      <c r="F72" s="61"/>
      <c r="G72" s="62">
        <f>SUM(G73)</f>
        <v>0</v>
      </c>
    </row>
    <row r="73" spans="2:7" ht="30" x14ac:dyDescent="0.25">
      <c r="B73" s="52" t="s">
        <v>141</v>
      </c>
      <c r="C73" s="42" t="s">
        <v>84</v>
      </c>
      <c r="D73" s="43" t="s">
        <v>0</v>
      </c>
      <c r="E73" s="44">
        <v>57.49</v>
      </c>
      <c r="F73" s="50"/>
      <c r="G73" s="35">
        <f t="shared" si="1"/>
        <v>0</v>
      </c>
    </row>
    <row r="74" spans="2:7" x14ac:dyDescent="0.25">
      <c r="B74" s="57">
        <v>14</v>
      </c>
      <c r="C74" s="58" t="s">
        <v>85</v>
      </c>
      <c r="D74" s="59"/>
      <c r="E74" s="60"/>
      <c r="F74" s="61"/>
      <c r="G74" s="62">
        <f>SUM(G75)</f>
        <v>0</v>
      </c>
    </row>
    <row r="75" spans="2:7" ht="45" x14ac:dyDescent="0.25">
      <c r="B75" s="52" t="s">
        <v>142</v>
      </c>
      <c r="C75" s="42" t="s">
        <v>86</v>
      </c>
      <c r="D75" s="43" t="s">
        <v>0</v>
      </c>
      <c r="E75" s="44">
        <v>63.24</v>
      </c>
      <c r="F75" s="23"/>
      <c r="G75" s="35">
        <f t="shared" si="1"/>
        <v>0</v>
      </c>
    </row>
    <row r="76" spans="2:7" x14ac:dyDescent="0.25">
      <c r="B76" s="57">
        <v>15</v>
      </c>
      <c r="C76" s="58" t="s">
        <v>34</v>
      </c>
      <c r="D76" s="59"/>
      <c r="E76" s="60"/>
      <c r="F76" s="61"/>
      <c r="G76" s="62">
        <f>SUM(G77:G78)</f>
        <v>0</v>
      </c>
    </row>
    <row r="77" spans="2:7" x14ac:dyDescent="0.25">
      <c r="B77" s="52" t="s">
        <v>143</v>
      </c>
      <c r="C77" s="42" t="s">
        <v>87</v>
      </c>
      <c r="D77" s="43" t="s">
        <v>1</v>
      </c>
      <c r="E77" s="44">
        <v>5</v>
      </c>
      <c r="F77" s="23"/>
      <c r="G77" s="35">
        <f t="shared" si="1"/>
        <v>0</v>
      </c>
    </row>
    <row r="78" spans="2:7" ht="15.75" thickBot="1" x14ac:dyDescent="0.3">
      <c r="B78" s="67" t="s">
        <v>144</v>
      </c>
      <c r="C78" s="68" t="s">
        <v>18</v>
      </c>
      <c r="D78" s="69" t="s">
        <v>0</v>
      </c>
      <c r="E78" s="70">
        <v>159.09</v>
      </c>
      <c r="F78" s="71"/>
      <c r="G78" s="72">
        <f t="shared" ref="G78" si="2">E78*F78</f>
        <v>0</v>
      </c>
    </row>
    <row r="79" spans="2:7" ht="15.75" thickBot="1" x14ac:dyDescent="0.3">
      <c r="B79" s="73"/>
      <c r="C79" s="74" t="s">
        <v>21</v>
      </c>
      <c r="D79" s="75"/>
      <c r="E79" s="76"/>
      <c r="F79" s="77"/>
      <c r="G79" s="78">
        <f>G7+G9+G19+G25+G35+G37+G40+G44+G52+G54+G56+G69+G72+G74+G76</f>
        <v>0</v>
      </c>
    </row>
    <row r="81" spans="3:3" x14ac:dyDescent="0.25">
      <c r="C81" s="2" t="s">
        <v>145</v>
      </c>
    </row>
    <row r="82" spans="3:3" x14ac:dyDescent="0.25">
      <c r="C82" s="2" t="s">
        <v>146</v>
      </c>
    </row>
  </sheetData>
  <pageMargins left="0.51181102362204722" right="0.51181102362204722" top="0.78740157480314965" bottom="0.78740157480314965" header="0.31496062992125984" footer="0.31496062992125984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CRONOGRAMA</vt:lpstr>
      <vt:lpstr>PLANILHA</vt:lpstr>
      <vt:lpstr>PLANILHA!Area_de_impressao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2017-07-17T17:32:24Z</cp:lastPrinted>
  <dcterms:created xsi:type="dcterms:W3CDTF">2017-06-21T13:53:04Z</dcterms:created>
  <dcterms:modified xsi:type="dcterms:W3CDTF">2017-07-17T17:35:15Z</dcterms:modified>
</cp:coreProperties>
</file>